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A\Documents\BIF 2021\PRESUPUESTO 2021\"/>
    </mc:Choice>
  </mc:AlternateContent>
  <bookViews>
    <workbookView xWindow="0" yWindow="0" windowWidth="20490" windowHeight="7155" activeTab="1"/>
  </bookViews>
  <sheets>
    <sheet name="INGRESOS" sheetId="3" r:id="rId1"/>
    <sheet name="GASTOS" sheetId="2" r:id="rId2"/>
  </sheets>
  <definedNames>
    <definedName name="_xlnm._FilterDatabase" localSheetId="1" hidden="1">GASTOS!$B$8:$D$95</definedName>
    <definedName name="_xlnm._FilterDatabase" localSheetId="0" hidden="1">INGRESOS!$B$7:$F$34</definedName>
  </definedNames>
  <calcPr calcId="152511"/>
</workbook>
</file>

<file path=xl/calcChain.xml><?xml version="1.0" encoding="utf-8"?>
<calcChain xmlns="http://schemas.openxmlformats.org/spreadsheetml/2006/main">
  <c r="G371" i="2" l="1"/>
  <c r="F371" i="2"/>
  <c r="E371" i="2"/>
  <c r="G365" i="2"/>
  <c r="G364" i="2" s="1"/>
  <c r="G363" i="2" s="1"/>
  <c r="G362" i="2" s="1"/>
  <c r="F365" i="2"/>
  <c r="F364" i="2" s="1"/>
  <c r="F363" i="2" s="1"/>
  <c r="F362" i="2" s="1"/>
  <c r="E365" i="2"/>
  <c r="E364" i="2"/>
  <c r="E363" i="2"/>
  <c r="E362" i="2" s="1"/>
  <c r="E361" i="2" s="1"/>
  <c r="G359" i="2"/>
  <c r="G358" i="2" s="1"/>
  <c r="F359" i="2"/>
  <c r="F358" i="2" s="1"/>
  <c r="E359" i="2"/>
  <c r="E358" i="2"/>
  <c r="G355" i="2"/>
  <c r="F355" i="2"/>
  <c r="E355" i="2"/>
  <c r="G353" i="2"/>
  <c r="F353" i="2"/>
  <c r="E353" i="2"/>
  <c r="G348" i="2"/>
  <c r="F348" i="2"/>
  <c r="E348" i="2"/>
  <c r="G346" i="2"/>
  <c r="F346" i="2"/>
  <c r="E346" i="2"/>
  <c r="G343" i="2"/>
  <c r="F343" i="2"/>
  <c r="E343" i="2"/>
  <c r="G341" i="2"/>
  <c r="F341" i="2"/>
  <c r="E341" i="2"/>
  <c r="G338" i="2"/>
  <c r="F338" i="2"/>
  <c r="E338" i="2"/>
  <c r="G336" i="2"/>
  <c r="F336" i="2"/>
  <c r="E336" i="2"/>
  <c r="G329" i="2"/>
  <c r="F329" i="2"/>
  <c r="E329" i="2"/>
  <c r="G326" i="2"/>
  <c r="F326" i="2"/>
  <c r="E326" i="2"/>
  <c r="G324" i="2"/>
  <c r="F324" i="2"/>
  <c r="E324" i="2"/>
  <c r="G322" i="2"/>
  <c r="F322" i="2"/>
  <c r="E322" i="2"/>
  <c r="G319" i="2"/>
  <c r="F319" i="2"/>
  <c r="E319" i="2"/>
  <c r="G317" i="2"/>
  <c r="F317" i="2"/>
  <c r="E317" i="2"/>
  <c r="G315" i="2"/>
  <c r="F315" i="2"/>
  <c r="F314" i="2" s="1"/>
  <c r="F313" i="2" s="1"/>
  <c r="E315" i="2"/>
  <c r="G311" i="2"/>
  <c r="G310" i="2" s="1"/>
  <c r="G309" i="2" s="1"/>
  <c r="F311" i="2"/>
  <c r="F310" i="2" s="1"/>
  <c r="F309" i="2" s="1"/>
  <c r="E311" i="2"/>
  <c r="E310" i="2" s="1"/>
  <c r="E309" i="2" s="1"/>
  <c r="G305" i="2"/>
  <c r="F305" i="2"/>
  <c r="E305" i="2"/>
  <c r="G303" i="2"/>
  <c r="F303" i="2"/>
  <c r="E303" i="2"/>
  <c r="G298" i="2"/>
  <c r="F298" i="2"/>
  <c r="E298" i="2"/>
  <c r="G294" i="2"/>
  <c r="F294" i="2"/>
  <c r="E294" i="2"/>
  <c r="G291" i="2"/>
  <c r="F291" i="2"/>
  <c r="E291" i="2"/>
  <c r="G278" i="2"/>
  <c r="F278" i="2"/>
  <c r="E278" i="2"/>
  <c r="G272" i="2"/>
  <c r="G271" i="2" s="1"/>
  <c r="G270" i="2" s="1"/>
  <c r="G269" i="2" s="1"/>
  <c r="F272" i="2"/>
  <c r="F271" i="2" s="1"/>
  <c r="F270" i="2" s="1"/>
  <c r="F269" i="2" s="1"/>
  <c r="F268" i="2" s="1"/>
  <c r="E272" i="2"/>
  <c r="E271" i="2" s="1"/>
  <c r="E270" i="2" s="1"/>
  <c r="E269" i="2" s="1"/>
  <c r="G266" i="2"/>
  <c r="G265" i="2" s="1"/>
  <c r="F266" i="2"/>
  <c r="F265" i="2" s="1"/>
  <c r="E266" i="2"/>
  <c r="E265" i="2"/>
  <c r="G262" i="2"/>
  <c r="F262" i="2"/>
  <c r="E262" i="2"/>
  <c r="G260" i="2"/>
  <c r="F260" i="2"/>
  <c r="E260" i="2"/>
  <c r="G255" i="2"/>
  <c r="F255" i="2"/>
  <c r="E255" i="2"/>
  <c r="G253" i="2"/>
  <c r="F253" i="2"/>
  <c r="E253" i="2"/>
  <c r="G250" i="2"/>
  <c r="F250" i="2"/>
  <c r="E250" i="2"/>
  <c r="G248" i="2"/>
  <c r="F248" i="2"/>
  <c r="E248" i="2"/>
  <c r="G245" i="2"/>
  <c r="F245" i="2"/>
  <c r="E245" i="2"/>
  <c r="G243" i="2"/>
  <c r="F243" i="2"/>
  <c r="E243" i="2"/>
  <c r="G236" i="2"/>
  <c r="F236" i="2"/>
  <c r="E236" i="2"/>
  <c r="G233" i="2"/>
  <c r="F233" i="2"/>
  <c r="E233" i="2"/>
  <c r="G231" i="2"/>
  <c r="F231" i="2"/>
  <c r="E231" i="2"/>
  <c r="G229" i="2"/>
  <c r="F229" i="2"/>
  <c r="E229" i="2"/>
  <c r="F228" i="2"/>
  <c r="G226" i="2"/>
  <c r="F226" i="2"/>
  <c r="E226" i="2"/>
  <c r="G224" i="2"/>
  <c r="F224" i="2"/>
  <c r="E224" i="2"/>
  <c r="G222" i="2"/>
  <c r="F222" i="2"/>
  <c r="E222" i="2"/>
  <c r="G218" i="2"/>
  <c r="G217" i="2" s="1"/>
  <c r="G216" i="2" s="1"/>
  <c r="F218" i="2"/>
  <c r="F217" i="2" s="1"/>
  <c r="F216" i="2" s="1"/>
  <c r="E218" i="2"/>
  <c r="E217" i="2" s="1"/>
  <c r="E216" i="2" s="1"/>
  <c r="G212" i="2"/>
  <c r="F212" i="2"/>
  <c r="E212" i="2"/>
  <c r="G210" i="2"/>
  <c r="F210" i="2"/>
  <c r="E210" i="2"/>
  <c r="G205" i="2"/>
  <c r="F205" i="2"/>
  <c r="E205" i="2"/>
  <c r="G201" i="2"/>
  <c r="F201" i="2"/>
  <c r="E201" i="2"/>
  <c r="G198" i="2"/>
  <c r="F198" i="2"/>
  <c r="E198" i="2"/>
  <c r="G185" i="2"/>
  <c r="F185" i="2"/>
  <c r="E185" i="2"/>
  <c r="G179" i="2"/>
  <c r="G178" i="2" s="1"/>
  <c r="G177" i="2" s="1"/>
  <c r="G176" i="2" s="1"/>
  <c r="F179" i="2"/>
  <c r="F178" i="2" s="1"/>
  <c r="F177" i="2" s="1"/>
  <c r="F176" i="2" s="1"/>
  <c r="E179" i="2"/>
  <c r="E178" i="2" s="1"/>
  <c r="E177" i="2" s="1"/>
  <c r="E176" i="2" s="1"/>
  <c r="E175" i="2" s="1"/>
  <c r="G173" i="2"/>
  <c r="G172" i="2" s="1"/>
  <c r="F173" i="2"/>
  <c r="F172" i="2" s="1"/>
  <c r="E173" i="2"/>
  <c r="E172" i="2"/>
  <c r="G169" i="2"/>
  <c r="F169" i="2"/>
  <c r="E169" i="2"/>
  <c r="G167" i="2"/>
  <c r="F167" i="2"/>
  <c r="E167" i="2"/>
  <c r="G162" i="2"/>
  <c r="F162" i="2"/>
  <c r="E162" i="2"/>
  <c r="G160" i="2"/>
  <c r="F160" i="2"/>
  <c r="E160" i="2"/>
  <c r="G157" i="2"/>
  <c r="F157" i="2"/>
  <c r="E157" i="2"/>
  <c r="G155" i="2"/>
  <c r="F155" i="2"/>
  <c r="E155" i="2"/>
  <c r="G152" i="2"/>
  <c r="F152" i="2"/>
  <c r="E152" i="2"/>
  <c r="G150" i="2"/>
  <c r="F150" i="2"/>
  <c r="E150" i="2"/>
  <c r="G143" i="2"/>
  <c r="F143" i="2"/>
  <c r="E143" i="2"/>
  <c r="G140" i="2"/>
  <c r="F140" i="2"/>
  <c r="E140" i="2"/>
  <c r="G138" i="2"/>
  <c r="F138" i="2"/>
  <c r="E138" i="2"/>
  <c r="G136" i="2"/>
  <c r="F136" i="2"/>
  <c r="E136" i="2"/>
  <c r="G133" i="2"/>
  <c r="F133" i="2"/>
  <c r="E133" i="2"/>
  <c r="G131" i="2"/>
  <c r="F131" i="2"/>
  <c r="E131" i="2"/>
  <c r="G129" i="2"/>
  <c r="F129" i="2"/>
  <c r="E129" i="2"/>
  <c r="G125" i="2"/>
  <c r="G124" i="2" s="1"/>
  <c r="G123" i="2" s="1"/>
  <c r="F125" i="2"/>
  <c r="F124" i="2" s="1"/>
  <c r="F123" i="2" s="1"/>
  <c r="E125" i="2"/>
  <c r="E124" i="2" s="1"/>
  <c r="E123" i="2" s="1"/>
  <c r="G119" i="2"/>
  <c r="F119" i="2"/>
  <c r="E119" i="2"/>
  <c r="G117" i="2"/>
  <c r="F117" i="2"/>
  <c r="E117" i="2"/>
  <c r="G112" i="2"/>
  <c r="F112" i="2"/>
  <c r="E112" i="2"/>
  <c r="G108" i="2"/>
  <c r="F108" i="2"/>
  <c r="E108" i="2"/>
  <c r="G105" i="2"/>
  <c r="F105" i="2"/>
  <c r="E105" i="2"/>
  <c r="D371" i="2"/>
  <c r="D365" i="2"/>
  <c r="D364" i="2" s="1"/>
  <c r="D363" i="2" s="1"/>
  <c r="D362" i="2" s="1"/>
  <c r="D361" i="2" s="1"/>
  <c r="D359" i="2"/>
  <c r="D358" i="2" s="1"/>
  <c r="D355" i="2"/>
  <c r="D353" i="2"/>
  <c r="D348" i="2"/>
  <c r="D346" i="2"/>
  <c r="D343" i="2"/>
  <c r="D341" i="2"/>
  <c r="D338" i="2"/>
  <c r="D336" i="2"/>
  <c r="D329" i="2"/>
  <c r="D326" i="2"/>
  <c r="D324" i="2"/>
  <c r="D322" i="2"/>
  <c r="D319" i="2"/>
  <c r="D317" i="2"/>
  <c r="D315" i="2"/>
  <c r="D311" i="2"/>
  <c r="D310" i="2" s="1"/>
  <c r="D309" i="2" s="1"/>
  <c r="D305" i="2"/>
  <c r="D303" i="2"/>
  <c r="D298" i="2"/>
  <c r="D294" i="2"/>
  <c r="D291" i="2"/>
  <c r="D278" i="2"/>
  <c r="D272" i="2"/>
  <c r="D271" i="2" s="1"/>
  <c r="D270" i="2" s="1"/>
  <c r="D269" i="2" s="1"/>
  <c r="D268" i="2" s="1"/>
  <c r="D266" i="2"/>
  <c r="D265" i="2" s="1"/>
  <c r="D262" i="2"/>
  <c r="D260" i="2"/>
  <c r="D255" i="2"/>
  <c r="D253" i="2"/>
  <c r="D250" i="2"/>
  <c r="D248" i="2"/>
  <c r="D245" i="2"/>
  <c r="D243" i="2"/>
  <c r="D236" i="2"/>
  <c r="D233" i="2"/>
  <c r="D231" i="2"/>
  <c r="D229" i="2"/>
  <c r="D226" i="2"/>
  <c r="D224" i="2"/>
  <c r="D222" i="2"/>
  <c r="D218" i="2"/>
  <c r="D217" i="2" s="1"/>
  <c r="D216" i="2" s="1"/>
  <c r="D212" i="2"/>
  <c r="D210" i="2"/>
  <c r="D205" i="2"/>
  <c r="D201" i="2"/>
  <c r="D198" i="2"/>
  <c r="D185" i="2"/>
  <c r="D179" i="2"/>
  <c r="D178" i="2"/>
  <c r="D177" i="2" s="1"/>
  <c r="D176" i="2" s="1"/>
  <c r="D173" i="2"/>
  <c r="D172" i="2" s="1"/>
  <c r="D169" i="2"/>
  <c r="D167" i="2"/>
  <c r="D162" i="2"/>
  <c r="D160" i="2"/>
  <c r="D157" i="2"/>
  <c r="D155" i="2"/>
  <c r="D152" i="2"/>
  <c r="D150" i="2"/>
  <c r="D143" i="2"/>
  <c r="D140" i="2"/>
  <c r="D138" i="2"/>
  <c r="D136" i="2"/>
  <c r="D133" i="2"/>
  <c r="D131" i="2"/>
  <c r="D129" i="2"/>
  <c r="D128" i="2" s="1"/>
  <c r="D127" i="2" s="1"/>
  <c r="D125" i="2"/>
  <c r="D124" i="2"/>
  <c r="D123" i="2"/>
  <c r="D119" i="2"/>
  <c r="D117" i="2"/>
  <c r="D112" i="2"/>
  <c r="D108" i="2"/>
  <c r="D105" i="2"/>
  <c r="G52" i="2"/>
  <c r="D52" i="2"/>
  <c r="I123" i="3"/>
  <c r="H123" i="3"/>
  <c r="H122" i="3" s="1"/>
  <c r="G123" i="3"/>
  <c r="G122" i="3" s="1"/>
  <c r="I122" i="3"/>
  <c r="I120" i="3"/>
  <c r="H120" i="3"/>
  <c r="G120" i="3"/>
  <c r="I119" i="3"/>
  <c r="H119" i="3"/>
  <c r="G119" i="3"/>
  <c r="I117" i="3"/>
  <c r="H117" i="3"/>
  <c r="G117" i="3"/>
  <c r="I114" i="3"/>
  <c r="I113" i="3" s="1"/>
  <c r="I112" i="3" s="1"/>
  <c r="H114" i="3"/>
  <c r="G114" i="3"/>
  <c r="G113" i="3" s="1"/>
  <c r="G112" i="3" s="1"/>
  <c r="H113" i="3"/>
  <c r="H112" i="3" s="1"/>
  <c r="I109" i="3"/>
  <c r="H109" i="3"/>
  <c r="G109" i="3"/>
  <c r="I107" i="3"/>
  <c r="H107" i="3"/>
  <c r="G107" i="3"/>
  <c r="I105" i="3"/>
  <c r="I104" i="3" s="1"/>
  <c r="I103" i="3" s="1"/>
  <c r="I101" i="3" s="1"/>
  <c r="I100" i="3" s="1"/>
  <c r="H105" i="3"/>
  <c r="H104" i="3" s="1"/>
  <c r="H103" i="3" s="1"/>
  <c r="H101" i="3" s="1"/>
  <c r="H100" i="3" s="1"/>
  <c r="G105" i="3"/>
  <c r="G104" i="3"/>
  <c r="I92" i="3"/>
  <c r="H92" i="3"/>
  <c r="H91" i="3" s="1"/>
  <c r="G92" i="3"/>
  <c r="G91" i="3" s="1"/>
  <c r="I91" i="3"/>
  <c r="I89" i="3"/>
  <c r="H89" i="3"/>
  <c r="G89" i="3"/>
  <c r="I88" i="3"/>
  <c r="H88" i="3"/>
  <c r="G88" i="3"/>
  <c r="I86" i="3"/>
  <c r="H86" i="3"/>
  <c r="G86" i="3"/>
  <c r="I83" i="3"/>
  <c r="I82" i="3" s="1"/>
  <c r="I81" i="3" s="1"/>
  <c r="H83" i="3"/>
  <c r="G83" i="3"/>
  <c r="G82" i="3" s="1"/>
  <c r="G81" i="3" s="1"/>
  <c r="H82" i="3"/>
  <c r="H81" i="3" s="1"/>
  <c r="I78" i="3"/>
  <c r="H78" i="3"/>
  <c r="G78" i="3"/>
  <c r="I76" i="3"/>
  <c r="H76" i="3"/>
  <c r="G76" i="3"/>
  <c r="I74" i="3"/>
  <c r="I73" i="3" s="1"/>
  <c r="H74" i="3"/>
  <c r="H73" i="3" s="1"/>
  <c r="H72" i="3" s="1"/>
  <c r="H70" i="3" s="1"/>
  <c r="H69" i="3" s="1"/>
  <c r="G74" i="3"/>
  <c r="G73" i="3"/>
  <c r="F125" i="3"/>
  <c r="F123" i="3"/>
  <c r="F119" i="3" s="1"/>
  <c r="F122" i="3"/>
  <c r="F120" i="3"/>
  <c r="F117" i="3"/>
  <c r="F114" i="3"/>
  <c r="F113" i="3"/>
  <c r="F112" i="3" s="1"/>
  <c r="F109" i="3"/>
  <c r="F107" i="3"/>
  <c r="F105" i="3"/>
  <c r="F104" i="3" s="1"/>
  <c r="F94" i="3"/>
  <c r="F92" i="3"/>
  <c r="F88" i="3" s="1"/>
  <c r="F91" i="3"/>
  <c r="F89" i="3"/>
  <c r="F86" i="3"/>
  <c r="F83" i="3"/>
  <c r="F82" i="3" s="1"/>
  <c r="F81" i="3" s="1"/>
  <c r="F78" i="3"/>
  <c r="F76" i="3"/>
  <c r="F72" i="3" s="1"/>
  <c r="F70" i="3" s="1"/>
  <c r="F69" i="3" s="1"/>
  <c r="F74" i="3"/>
  <c r="F73" i="3"/>
  <c r="I61" i="3"/>
  <c r="I57" i="3" s="1"/>
  <c r="H61" i="3"/>
  <c r="G61" i="3"/>
  <c r="G60" i="3" s="1"/>
  <c r="H60" i="3"/>
  <c r="I58" i="3"/>
  <c r="H58" i="3"/>
  <c r="G58" i="3"/>
  <c r="H57" i="3"/>
  <c r="G57" i="3"/>
  <c r="I55" i="3"/>
  <c r="H55" i="3"/>
  <c r="G55" i="3"/>
  <c r="I52" i="3"/>
  <c r="I51" i="3" s="1"/>
  <c r="I50" i="3" s="1"/>
  <c r="H52" i="3"/>
  <c r="H51" i="3" s="1"/>
  <c r="H50" i="3" s="1"/>
  <c r="G52" i="3"/>
  <c r="G51" i="3"/>
  <c r="G50" i="3" s="1"/>
  <c r="I47" i="3"/>
  <c r="H47" i="3"/>
  <c r="G47" i="3"/>
  <c r="I45" i="3"/>
  <c r="H45" i="3"/>
  <c r="G45" i="3"/>
  <c r="I43" i="3"/>
  <c r="I42" i="3" s="1"/>
  <c r="H43" i="3"/>
  <c r="H42" i="3" s="1"/>
  <c r="H41" i="3" s="1"/>
  <c r="H39" i="3" s="1"/>
  <c r="H38" i="3" s="1"/>
  <c r="G43" i="3"/>
  <c r="G42" i="3" s="1"/>
  <c r="G41" i="3" s="1"/>
  <c r="G39" i="3" s="1"/>
  <c r="G38" i="3" s="1"/>
  <c r="F63" i="3"/>
  <c r="F61" i="3"/>
  <c r="F60" i="3" s="1"/>
  <c r="F58" i="3"/>
  <c r="F55" i="3"/>
  <c r="F52" i="3"/>
  <c r="F51" i="3"/>
  <c r="F50" i="3"/>
  <c r="F47" i="3"/>
  <c r="F45" i="3"/>
  <c r="F43" i="3"/>
  <c r="F42" i="3"/>
  <c r="F175" i="2" l="1"/>
  <c r="F221" i="2"/>
  <c r="F220" i="2" s="1"/>
  <c r="E288" i="2"/>
  <c r="F288" i="2"/>
  <c r="F128" i="2"/>
  <c r="F127" i="2" s="1"/>
  <c r="D135" i="2"/>
  <c r="D221" i="2"/>
  <c r="D220" i="2" s="1"/>
  <c r="E102" i="2"/>
  <c r="F102" i="2"/>
  <c r="F361" i="2"/>
  <c r="D332" i="2"/>
  <c r="D328" i="2" s="1"/>
  <c r="E146" i="2"/>
  <c r="E142" i="2" s="1"/>
  <c r="E332" i="2"/>
  <c r="E328" i="2" s="1"/>
  <c r="D321" i="2"/>
  <c r="G102" i="2"/>
  <c r="G128" i="2"/>
  <c r="G127" i="2" s="1"/>
  <c r="F135" i="2"/>
  <c r="F122" i="2" s="1"/>
  <c r="F101" i="2" s="1"/>
  <c r="E268" i="2"/>
  <c r="G288" i="2"/>
  <c r="G314" i="2"/>
  <c r="G313" i="2" s="1"/>
  <c r="G308" i="2" s="1"/>
  <c r="G287" i="2" s="1"/>
  <c r="F321" i="2"/>
  <c r="F308" i="2" s="1"/>
  <c r="D228" i="2"/>
  <c r="G195" i="2"/>
  <c r="G228" i="2"/>
  <c r="G215" i="2" s="1"/>
  <c r="G194" i="2" s="1"/>
  <c r="D102" i="2"/>
  <c r="D122" i="2"/>
  <c r="D146" i="2"/>
  <c r="D142" i="2" s="1"/>
  <c r="D314" i="2"/>
  <c r="D313" i="2" s="1"/>
  <c r="E128" i="2"/>
  <c r="E127" i="2" s="1"/>
  <c r="F146" i="2"/>
  <c r="F142" i="2" s="1"/>
  <c r="G146" i="2"/>
  <c r="G142" i="2" s="1"/>
  <c r="G175" i="2"/>
  <c r="E228" i="2"/>
  <c r="E314" i="2"/>
  <c r="E313" i="2" s="1"/>
  <c r="E308" i="2" s="1"/>
  <c r="F332" i="2"/>
  <c r="F328" i="2" s="1"/>
  <c r="G332" i="2"/>
  <c r="G328" i="2" s="1"/>
  <c r="G361" i="2"/>
  <c r="D175" i="2"/>
  <c r="D288" i="2"/>
  <c r="G135" i="2"/>
  <c r="G122" i="2" s="1"/>
  <c r="G101" i="2" s="1"/>
  <c r="G100" i="2" s="1"/>
  <c r="G99" i="2" s="1"/>
  <c r="E195" i="2"/>
  <c r="F195" i="2"/>
  <c r="G221" i="2"/>
  <c r="G220" i="2" s="1"/>
  <c r="E239" i="2"/>
  <c r="E235" i="2" s="1"/>
  <c r="G321" i="2"/>
  <c r="D195" i="2"/>
  <c r="D239" i="2"/>
  <c r="D235" i="2" s="1"/>
  <c r="E135" i="2"/>
  <c r="E221" i="2"/>
  <c r="E220" i="2" s="1"/>
  <c r="E215" i="2" s="1"/>
  <c r="E194" i="2" s="1"/>
  <c r="F239" i="2"/>
  <c r="F235" i="2" s="1"/>
  <c r="G239" i="2"/>
  <c r="G235" i="2" s="1"/>
  <c r="G268" i="2"/>
  <c r="E321" i="2"/>
  <c r="F215" i="2"/>
  <c r="G103" i="3"/>
  <c r="G101" i="3" s="1"/>
  <c r="G100" i="3" s="1"/>
  <c r="I72" i="3"/>
  <c r="I70" i="3" s="1"/>
  <c r="I69" i="3" s="1"/>
  <c r="G72" i="3"/>
  <c r="G70" i="3" s="1"/>
  <c r="G69" i="3" s="1"/>
  <c r="F103" i="3"/>
  <c r="F101" i="3" s="1"/>
  <c r="F100" i="3" s="1"/>
  <c r="I41" i="3"/>
  <c r="I39" i="3" s="1"/>
  <c r="I38" i="3" s="1"/>
  <c r="I60" i="3"/>
  <c r="F57" i="3"/>
  <c r="F41" i="3" s="1"/>
  <c r="F39" i="3" s="1"/>
  <c r="F38" i="3" s="1"/>
  <c r="E14" i="2"/>
  <c r="F14" i="2"/>
  <c r="G14" i="2"/>
  <c r="H14" i="2"/>
  <c r="I14" i="2"/>
  <c r="J14" i="2"/>
  <c r="K14" i="2"/>
  <c r="L14" i="2"/>
  <c r="M14" i="2"/>
  <c r="N14" i="2"/>
  <c r="O14" i="2"/>
  <c r="P14" i="2"/>
  <c r="E17" i="2"/>
  <c r="F17" i="2"/>
  <c r="G17" i="2"/>
  <c r="H17" i="2"/>
  <c r="I17" i="2"/>
  <c r="J17" i="2"/>
  <c r="K17" i="2"/>
  <c r="L17" i="2"/>
  <c r="M17" i="2"/>
  <c r="N17" i="2"/>
  <c r="O17" i="2"/>
  <c r="P17" i="2"/>
  <c r="E21" i="2"/>
  <c r="F21" i="2"/>
  <c r="G21" i="2"/>
  <c r="H21" i="2"/>
  <c r="I21" i="2"/>
  <c r="J21" i="2"/>
  <c r="K21" i="2"/>
  <c r="L21" i="2"/>
  <c r="M21" i="2"/>
  <c r="N21" i="2"/>
  <c r="O21" i="2"/>
  <c r="P21" i="2"/>
  <c r="E26" i="2"/>
  <c r="F26" i="2"/>
  <c r="G26" i="2"/>
  <c r="H26" i="2"/>
  <c r="I26" i="2"/>
  <c r="J26" i="2"/>
  <c r="K26" i="2"/>
  <c r="L26" i="2"/>
  <c r="M26" i="2"/>
  <c r="N26" i="2"/>
  <c r="O26" i="2"/>
  <c r="P26" i="2"/>
  <c r="E28" i="2"/>
  <c r="F28" i="2"/>
  <c r="G28" i="2"/>
  <c r="H28" i="2"/>
  <c r="I28" i="2"/>
  <c r="J28" i="2"/>
  <c r="K28" i="2"/>
  <c r="L28" i="2"/>
  <c r="M28" i="2"/>
  <c r="N28" i="2"/>
  <c r="O28" i="2"/>
  <c r="P28" i="2"/>
  <c r="E34" i="2"/>
  <c r="E33" i="2" s="1"/>
  <c r="E32" i="2" s="1"/>
  <c r="F34" i="2"/>
  <c r="F33" i="2" s="1"/>
  <c r="F32" i="2" s="1"/>
  <c r="G34" i="2"/>
  <c r="G33" i="2" s="1"/>
  <c r="G32" i="2" s="1"/>
  <c r="H34" i="2"/>
  <c r="H33" i="2" s="1"/>
  <c r="H32" i="2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M34" i="2"/>
  <c r="M33" i="2" s="1"/>
  <c r="M32" i="2" s="1"/>
  <c r="N34" i="2"/>
  <c r="N33" i="2" s="1"/>
  <c r="N32" i="2" s="1"/>
  <c r="O34" i="2"/>
  <c r="O33" i="2" s="1"/>
  <c r="O32" i="2" s="1"/>
  <c r="P34" i="2"/>
  <c r="P33" i="2" s="1"/>
  <c r="P32" i="2" s="1"/>
  <c r="E38" i="2"/>
  <c r="F38" i="2"/>
  <c r="G38" i="2"/>
  <c r="H38" i="2"/>
  <c r="I38" i="2"/>
  <c r="J38" i="2"/>
  <c r="K38" i="2"/>
  <c r="L38" i="2"/>
  <c r="M38" i="2"/>
  <c r="N38" i="2"/>
  <c r="O38" i="2"/>
  <c r="P38" i="2"/>
  <c r="E40" i="2"/>
  <c r="F40" i="2"/>
  <c r="G40" i="2"/>
  <c r="H40" i="2"/>
  <c r="I40" i="2"/>
  <c r="J40" i="2"/>
  <c r="K40" i="2"/>
  <c r="L40" i="2"/>
  <c r="M40" i="2"/>
  <c r="N40" i="2"/>
  <c r="O40" i="2"/>
  <c r="P40" i="2"/>
  <c r="E42" i="2"/>
  <c r="F42" i="2"/>
  <c r="G42" i="2"/>
  <c r="H42" i="2"/>
  <c r="I42" i="2"/>
  <c r="J42" i="2"/>
  <c r="K42" i="2"/>
  <c r="L42" i="2"/>
  <c r="M42" i="2"/>
  <c r="N42" i="2"/>
  <c r="O42" i="2"/>
  <c r="P42" i="2"/>
  <c r="E45" i="2"/>
  <c r="F45" i="2"/>
  <c r="G45" i="2"/>
  <c r="H45" i="2"/>
  <c r="I45" i="2"/>
  <c r="J45" i="2"/>
  <c r="K45" i="2"/>
  <c r="L45" i="2"/>
  <c r="M45" i="2"/>
  <c r="N45" i="2"/>
  <c r="O45" i="2"/>
  <c r="P45" i="2"/>
  <c r="E49" i="2"/>
  <c r="F49" i="2"/>
  <c r="G49" i="2"/>
  <c r="H49" i="2"/>
  <c r="I49" i="2"/>
  <c r="J49" i="2"/>
  <c r="K49" i="2"/>
  <c r="L49" i="2"/>
  <c r="M49" i="2"/>
  <c r="N49" i="2"/>
  <c r="O49" i="2"/>
  <c r="P49" i="2"/>
  <c r="E52" i="2"/>
  <c r="F52" i="2"/>
  <c r="H52" i="2"/>
  <c r="I52" i="2"/>
  <c r="J52" i="2"/>
  <c r="K52" i="2"/>
  <c r="L52" i="2"/>
  <c r="M52" i="2"/>
  <c r="N52" i="2"/>
  <c r="O52" i="2"/>
  <c r="P52" i="2"/>
  <c r="E59" i="2"/>
  <c r="F59" i="2"/>
  <c r="G59" i="2"/>
  <c r="H59" i="2"/>
  <c r="I59" i="2"/>
  <c r="J59" i="2"/>
  <c r="K59" i="2"/>
  <c r="L59" i="2"/>
  <c r="M59" i="2"/>
  <c r="N59" i="2"/>
  <c r="O59" i="2"/>
  <c r="P59" i="2"/>
  <c r="E61" i="2"/>
  <c r="F61" i="2"/>
  <c r="G61" i="2"/>
  <c r="H61" i="2"/>
  <c r="I61" i="2"/>
  <c r="J61" i="2"/>
  <c r="K61" i="2"/>
  <c r="L61" i="2"/>
  <c r="M61" i="2"/>
  <c r="N61" i="2"/>
  <c r="O61" i="2"/>
  <c r="P61" i="2"/>
  <c r="E64" i="2"/>
  <c r="F64" i="2"/>
  <c r="G64" i="2"/>
  <c r="H64" i="2"/>
  <c r="I64" i="2"/>
  <c r="J64" i="2"/>
  <c r="K64" i="2"/>
  <c r="L64" i="2"/>
  <c r="M64" i="2"/>
  <c r="N64" i="2"/>
  <c r="O64" i="2"/>
  <c r="P64" i="2"/>
  <c r="E66" i="2"/>
  <c r="F66" i="2"/>
  <c r="G66" i="2"/>
  <c r="H66" i="2"/>
  <c r="I66" i="2"/>
  <c r="J66" i="2"/>
  <c r="K66" i="2"/>
  <c r="L66" i="2"/>
  <c r="M66" i="2"/>
  <c r="N66" i="2"/>
  <c r="O66" i="2"/>
  <c r="P66" i="2"/>
  <c r="E69" i="2"/>
  <c r="F69" i="2"/>
  <c r="G69" i="2"/>
  <c r="H69" i="2"/>
  <c r="I69" i="2"/>
  <c r="J69" i="2"/>
  <c r="K69" i="2"/>
  <c r="L69" i="2"/>
  <c r="M69" i="2"/>
  <c r="N69" i="2"/>
  <c r="O69" i="2"/>
  <c r="P69" i="2"/>
  <c r="E71" i="2"/>
  <c r="F71" i="2"/>
  <c r="G71" i="2"/>
  <c r="H71" i="2"/>
  <c r="I71" i="2"/>
  <c r="J71" i="2"/>
  <c r="K71" i="2"/>
  <c r="L71" i="2"/>
  <c r="M71" i="2"/>
  <c r="N71" i="2"/>
  <c r="O71" i="2"/>
  <c r="P71" i="2"/>
  <c r="E76" i="2"/>
  <c r="F76" i="2"/>
  <c r="G76" i="2"/>
  <c r="H76" i="2"/>
  <c r="I76" i="2"/>
  <c r="J76" i="2"/>
  <c r="K76" i="2"/>
  <c r="L76" i="2"/>
  <c r="M76" i="2"/>
  <c r="N76" i="2"/>
  <c r="O76" i="2"/>
  <c r="P76" i="2"/>
  <c r="E78" i="2"/>
  <c r="F78" i="2"/>
  <c r="G78" i="2"/>
  <c r="H78" i="2"/>
  <c r="I78" i="2"/>
  <c r="J78" i="2"/>
  <c r="K78" i="2"/>
  <c r="L78" i="2"/>
  <c r="M78" i="2"/>
  <c r="N78" i="2"/>
  <c r="O78" i="2"/>
  <c r="P78" i="2"/>
  <c r="E82" i="2"/>
  <c r="E81" i="2" s="1"/>
  <c r="F82" i="2"/>
  <c r="F81" i="2" s="1"/>
  <c r="G82" i="2"/>
  <c r="G81" i="2" s="1"/>
  <c r="H82" i="2"/>
  <c r="H81" i="2" s="1"/>
  <c r="I82" i="2"/>
  <c r="I81" i="2" s="1"/>
  <c r="J82" i="2"/>
  <c r="J81" i="2" s="1"/>
  <c r="K82" i="2"/>
  <c r="K81" i="2" s="1"/>
  <c r="L82" i="2"/>
  <c r="L81" i="2" s="1"/>
  <c r="M82" i="2"/>
  <c r="M81" i="2" s="1"/>
  <c r="N82" i="2"/>
  <c r="N81" i="2" s="1"/>
  <c r="O82" i="2"/>
  <c r="O81" i="2" s="1"/>
  <c r="P82" i="2"/>
  <c r="P81" i="2" s="1"/>
  <c r="E88" i="2"/>
  <c r="E87" i="2" s="1"/>
  <c r="E86" i="2" s="1"/>
  <c r="E85" i="2" s="1"/>
  <c r="F88" i="2"/>
  <c r="F87" i="2" s="1"/>
  <c r="F86" i="2" s="1"/>
  <c r="F85" i="2" s="1"/>
  <c r="G88" i="2"/>
  <c r="G87" i="2" s="1"/>
  <c r="G86" i="2" s="1"/>
  <c r="G85" i="2" s="1"/>
  <c r="H88" i="2"/>
  <c r="H87" i="2" s="1"/>
  <c r="H86" i="2" s="1"/>
  <c r="H85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M88" i="2"/>
  <c r="M87" i="2" s="1"/>
  <c r="M86" i="2" s="1"/>
  <c r="M85" i="2" s="1"/>
  <c r="N88" i="2"/>
  <c r="N87" i="2" s="1"/>
  <c r="N86" i="2" s="1"/>
  <c r="N85" i="2" s="1"/>
  <c r="O88" i="2"/>
  <c r="O87" i="2" s="1"/>
  <c r="O86" i="2" s="1"/>
  <c r="O85" i="2" s="1"/>
  <c r="P88" i="2"/>
  <c r="P87" i="2" s="1"/>
  <c r="P86" i="2" s="1"/>
  <c r="P85" i="2" s="1"/>
  <c r="E94" i="2"/>
  <c r="F94" i="2"/>
  <c r="G94" i="2"/>
  <c r="H94" i="2"/>
  <c r="I94" i="2"/>
  <c r="J94" i="2"/>
  <c r="K94" i="2"/>
  <c r="L94" i="2"/>
  <c r="M94" i="2"/>
  <c r="N94" i="2"/>
  <c r="O94" i="2"/>
  <c r="P94" i="2"/>
  <c r="E47" i="2"/>
  <c r="F47" i="2"/>
  <c r="G47" i="2"/>
  <c r="H47" i="2"/>
  <c r="I47" i="2"/>
  <c r="J47" i="2"/>
  <c r="K47" i="2"/>
  <c r="L47" i="2"/>
  <c r="M47" i="2"/>
  <c r="N47" i="2"/>
  <c r="O47" i="2"/>
  <c r="P47" i="2"/>
  <c r="G13" i="3"/>
  <c r="G12" i="3" s="1"/>
  <c r="G11" i="3" s="1"/>
  <c r="G9" i="3" s="1"/>
  <c r="G8" i="3" s="1"/>
  <c r="H13" i="3"/>
  <c r="H12" i="3" s="1"/>
  <c r="H11" i="3" s="1"/>
  <c r="H9" i="3" s="1"/>
  <c r="H8" i="3" s="1"/>
  <c r="I13" i="3"/>
  <c r="I12" i="3" s="1"/>
  <c r="I11" i="3" s="1"/>
  <c r="I9" i="3" s="1"/>
  <c r="I8" i="3" s="1"/>
  <c r="J13" i="3"/>
  <c r="J12" i="3" s="1"/>
  <c r="J11" i="3" s="1"/>
  <c r="J9" i="3" s="1"/>
  <c r="J8" i="3" s="1"/>
  <c r="K13" i="3"/>
  <c r="K12" i="3" s="1"/>
  <c r="K11" i="3" s="1"/>
  <c r="K9" i="3" s="1"/>
  <c r="K8" i="3" s="1"/>
  <c r="L13" i="3"/>
  <c r="L12" i="3" s="1"/>
  <c r="L11" i="3" s="1"/>
  <c r="L9" i="3" s="1"/>
  <c r="L8" i="3" s="1"/>
  <c r="M13" i="3"/>
  <c r="M12" i="3" s="1"/>
  <c r="M11" i="3" s="1"/>
  <c r="M9" i="3" s="1"/>
  <c r="M8" i="3" s="1"/>
  <c r="N13" i="3"/>
  <c r="N12" i="3" s="1"/>
  <c r="N11" i="3" s="1"/>
  <c r="N9" i="3" s="1"/>
  <c r="N8" i="3" s="1"/>
  <c r="O13" i="3"/>
  <c r="O12" i="3" s="1"/>
  <c r="O11" i="3" s="1"/>
  <c r="O9" i="3" s="1"/>
  <c r="O8" i="3" s="1"/>
  <c r="P13" i="3"/>
  <c r="P12" i="3" s="1"/>
  <c r="P11" i="3" s="1"/>
  <c r="P9" i="3" s="1"/>
  <c r="P8" i="3" s="1"/>
  <c r="Q13" i="3"/>
  <c r="Q12" i="3" s="1"/>
  <c r="Q11" i="3" s="1"/>
  <c r="Q9" i="3" s="1"/>
  <c r="Q8" i="3" s="1"/>
  <c r="R13" i="3"/>
  <c r="R12" i="3" s="1"/>
  <c r="R11" i="3" s="1"/>
  <c r="R9" i="3" s="1"/>
  <c r="R8" i="3" s="1"/>
  <c r="G15" i="3"/>
  <c r="H15" i="3"/>
  <c r="I15" i="3"/>
  <c r="J15" i="3"/>
  <c r="K15" i="3"/>
  <c r="L15" i="3"/>
  <c r="M15" i="3"/>
  <c r="N15" i="3"/>
  <c r="O15" i="3"/>
  <c r="P15" i="3"/>
  <c r="Q15" i="3"/>
  <c r="R15" i="3"/>
  <c r="G17" i="3"/>
  <c r="H17" i="3"/>
  <c r="I17" i="3"/>
  <c r="J17" i="3"/>
  <c r="K17" i="3"/>
  <c r="L17" i="3"/>
  <c r="M17" i="3"/>
  <c r="N17" i="3"/>
  <c r="O17" i="3"/>
  <c r="P17" i="3"/>
  <c r="Q17" i="3"/>
  <c r="R17" i="3"/>
  <c r="G22" i="3"/>
  <c r="G21" i="3" s="1"/>
  <c r="G20" i="3" s="1"/>
  <c r="H22" i="3"/>
  <c r="H21" i="3" s="1"/>
  <c r="H20" i="3" s="1"/>
  <c r="I22" i="3"/>
  <c r="I21" i="3" s="1"/>
  <c r="I20" i="3" s="1"/>
  <c r="J22" i="3"/>
  <c r="J21" i="3" s="1"/>
  <c r="J20" i="3" s="1"/>
  <c r="K22" i="3"/>
  <c r="K21" i="3" s="1"/>
  <c r="K20" i="3" s="1"/>
  <c r="L22" i="3"/>
  <c r="L21" i="3" s="1"/>
  <c r="L20" i="3" s="1"/>
  <c r="M22" i="3"/>
  <c r="M21" i="3" s="1"/>
  <c r="M20" i="3" s="1"/>
  <c r="N22" i="3"/>
  <c r="N21" i="3" s="1"/>
  <c r="N20" i="3" s="1"/>
  <c r="O22" i="3"/>
  <c r="O21" i="3" s="1"/>
  <c r="O20" i="3" s="1"/>
  <c r="P22" i="3"/>
  <c r="P21" i="3" s="1"/>
  <c r="P20" i="3" s="1"/>
  <c r="Q22" i="3"/>
  <c r="Q21" i="3" s="1"/>
  <c r="Q20" i="3" s="1"/>
  <c r="R22" i="3"/>
  <c r="R21" i="3" s="1"/>
  <c r="R20" i="3" s="1"/>
  <c r="G25" i="3"/>
  <c r="H25" i="3"/>
  <c r="I25" i="3"/>
  <c r="J25" i="3"/>
  <c r="K25" i="3"/>
  <c r="L25" i="3"/>
  <c r="M25" i="3"/>
  <c r="N25" i="3"/>
  <c r="O25" i="3"/>
  <c r="P25" i="3"/>
  <c r="Q25" i="3"/>
  <c r="R25" i="3"/>
  <c r="G27" i="3"/>
  <c r="H27" i="3"/>
  <c r="I27" i="3"/>
  <c r="J27" i="3"/>
  <c r="K27" i="3"/>
  <c r="L27" i="3"/>
  <c r="M27" i="3"/>
  <c r="N27" i="3"/>
  <c r="O27" i="3"/>
  <c r="P27" i="3"/>
  <c r="Q27" i="3"/>
  <c r="R27" i="3"/>
  <c r="G28" i="3"/>
  <c r="H28" i="3"/>
  <c r="I28" i="3"/>
  <c r="J28" i="3"/>
  <c r="K28" i="3"/>
  <c r="L28" i="3"/>
  <c r="M28" i="3"/>
  <c r="N28" i="3"/>
  <c r="O28" i="3"/>
  <c r="P28" i="3"/>
  <c r="Q28" i="3"/>
  <c r="R28" i="3"/>
  <c r="G31" i="3"/>
  <c r="G30" i="3" s="1"/>
  <c r="H31" i="3"/>
  <c r="H30" i="3" s="1"/>
  <c r="I31" i="3"/>
  <c r="I30" i="3" s="1"/>
  <c r="J31" i="3"/>
  <c r="J30" i="3" s="1"/>
  <c r="K31" i="3"/>
  <c r="K30" i="3" s="1"/>
  <c r="L31" i="3"/>
  <c r="L30" i="3" s="1"/>
  <c r="M31" i="3"/>
  <c r="M30" i="3" s="1"/>
  <c r="N31" i="3"/>
  <c r="N30" i="3" s="1"/>
  <c r="O31" i="3"/>
  <c r="O30" i="3" s="1"/>
  <c r="P31" i="3"/>
  <c r="P30" i="3" s="1"/>
  <c r="Q31" i="3"/>
  <c r="Q30" i="3" s="1"/>
  <c r="R31" i="3"/>
  <c r="R30" i="3" s="1"/>
  <c r="E287" i="2" l="1"/>
  <c r="E286" i="2" s="1"/>
  <c r="E285" i="2" s="1"/>
  <c r="D215" i="2"/>
  <c r="E193" i="2"/>
  <c r="E192" i="2" s="1"/>
  <c r="E122" i="2"/>
  <c r="E101" i="2" s="1"/>
  <c r="E100" i="2" s="1"/>
  <c r="E99" i="2" s="1"/>
  <c r="F287" i="2"/>
  <c r="F100" i="2"/>
  <c r="F99" i="2" s="1"/>
  <c r="D194" i="2"/>
  <c r="F194" i="2"/>
  <c r="F193" i="2" s="1"/>
  <c r="F192" i="2" s="1"/>
  <c r="G193" i="2"/>
  <c r="G192" i="2" s="1"/>
  <c r="D308" i="2"/>
  <c r="D287" i="2" s="1"/>
  <c r="D286" i="2" s="1"/>
  <c r="D285" i="2" s="1"/>
  <c r="O84" i="2"/>
  <c r="K84" i="2"/>
  <c r="G84" i="2"/>
  <c r="O55" i="2"/>
  <c r="O51" i="2" s="1"/>
  <c r="K55" i="2"/>
  <c r="G55" i="2"/>
  <c r="N44" i="2"/>
  <c r="J44" i="2"/>
  <c r="F44" i="2"/>
  <c r="N37" i="2"/>
  <c r="N36" i="2" s="1"/>
  <c r="J37" i="2"/>
  <c r="J36" i="2" s="1"/>
  <c r="F37" i="2"/>
  <c r="F36" i="2" s="1"/>
  <c r="N11" i="2"/>
  <c r="J11" i="2"/>
  <c r="F11" i="2"/>
  <c r="G286" i="2"/>
  <c r="G285" i="2" s="1"/>
  <c r="N84" i="2"/>
  <c r="J84" i="2"/>
  <c r="F84" i="2"/>
  <c r="N55" i="2"/>
  <c r="N51" i="2" s="1"/>
  <c r="J55" i="2"/>
  <c r="F55" i="2"/>
  <c r="M44" i="2"/>
  <c r="I44" i="2"/>
  <c r="E44" i="2"/>
  <c r="M37" i="2"/>
  <c r="M36" i="2" s="1"/>
  <c r="I37" i="2"/>
  <c r="I36" i="2" s="1"/>
  <c r="E37" i="2"/>
  <c r="E36" i="2" s="1"/>
  <c r="M11" i="2"/>
  <c r="I11" i="2"/>
  <c r="E11" i="2"/>
  <c r="D193" i="2"/>
  <c r="D192" i="2" s="1"/>
  <c r="M84" i="2"/>
  <c r="I84" i="2"/>
  <c r="E84" i="2"/>
  <c r="M55" i="2"/>
  <c r="M51" i="2" s="1"/>
  <c r="I55" i="2"/>
  <c r="I51" i="2" s="1"/>
  <c r="E55" i="2"/>
  <c r="E51" i="2" s="1"/>
  <c r="P44" i="2"/>
  <c r="L44" i="2"/>
  <c r="H44" i="2"/>
  <c r="P37" i="2"/>
  <c r="P36" i="2" s="1"/>
  <c r="L37" i="2"/>
  <c r="L36" i="2" s="1"/>
  <c r="H37" i="2"/>
  <c r="H36" i="2" s="1"/>
  <c r="P11" i="2"/>
  <c r="L11" i="2"/>
  <c r="H11" i="2"/>
  <c r="P84" i="2"/>
  <c r="L84" i="2"/>
  <c r="H84" i="2"/>
  <c r="P55" i="2"/>
  <c r="P51" i="2" s="1"/>
  <c r="L55" i="2"/>
  <c r="H55" i="2"/>
  <c r="H51" i="2" s="1"/>
  <c r="O44" i="2"/>
  <c r="K44" i="2"/>
  <c r="G44" i="2"/>
  <c r="O37" i="2"/>
  <c r="O36" i="2" s="1"/>
  <c r="O31" i="2" s="1"/>
  <c r="K37" i="2"/>
  <c r="K36" i="2" s="1"/>
  <c r="G37" i="2"/>
  <c r="G36" i="2" s="1"/>
  <c r="O11" i="2"/>
  <c r="K11" i="2"/>
  <c r="G11" i="2"/>
  <c r="F286" i="2"/>
  <c r="F285" i="2" s="1"/>
  <c r="D101" i="2"/>
  <c r="D100" i="2" s="1"/>
  <c r="D99" i="2" s="1"/>
  <c r="J51" i="2"/>
  <c r="F51" i="2"/>
  <c r="L51" i="2"/>
  <c r="K51" i="2"/>
  <c r="G51" i="2"/>
  <c r="M31" i="2"/>
  <c r="K31" i="2"/>
  <c r="K10" i="2" s="1"/>
  <c r="K9" i="2" s="1"/>
  <c r="K8" i="2" s="1"/>
  <c r="M10" i="2" l="1"/>
  <c r="M9" i="2" s="1"/>
  <c r="M8" i="2" s="1"/>
  <c r="G31" i="2"/>
  <c r="G10" i="2" s="1"/>
  <c r="G9" i="2" s="1"/>
  <c r="G8" i="2" s="1"/>
  <c r="L31" i="2"/>
  <c r="L10" i="2" s="1"/>
  <c r="L9" i="2" s="1"/>
  <c r="L8" i="2" s="1"/>
  <c r="I31" i="2"/>
  <c r="I10" i="2" s="1"/>
  <c r="I9" i="2" s="1"/>
  <c r="I8" i="2" s="1"/>
  <c r="J31" i="2"/>
  <c r="J10" i="2" s="1"/>
  <c r="J9" i="2" s="1"/>
  <c r="J8" i="2" s="1"/>
  <c r="P31" i="2"/>
  <c r="P10" i="2" s="1"/>
  <c r="N31" i="2"/>
  <c r="N10" i="2" s="1"/>
  <c r="H31" i="2"/>
  <c r="H10" i="2" s="1"/>
  <c r="H9" i="2" s="1"/>
  <c r="H8" i="2" s="1"/>
  <c r="E31" i="2"/>
  <c r="E10" i="2" s="1"/>
  <c r="E9" i="2" s="1"/>
  <c r="E8" i="2" s="1"/>
  <c r="F31" i="2"/>
  <c r="F10" i="2" s="1"/>
  <c r="F9" i="2" s="1"/>
  <c r="F8" i="2" s="1"/>
  <c r="N9" i="2"/>
  <c r="N8" i="2" s="1"/>
  <c r="O10" i="2"/>
  <c r="O9" i="2" s="1"/>
  <c r="O8" i="2" s="1"/>
  <c r="P9" i="2"/>
  <c r="P8" i="2" s="1"/>
  <c r="F22" i="3" l="1"/>
  <c r="F17" i="3" l="1"/>
  <c r="F13" i="3"/>
  <c r="F12" i="3" s="1"/>
  <c r="F15" i="3"/>
  <c r="F21" i="3"/>
  <c r="F20" i="3" s="1"/>
  <c r="F25" i="3"/>
  <c r="F28" i="3"/>
  <c r="F33" i="3"/>
  <c r="F31" i="3"/>
  <c r="F27" i="3" l="1"/>
  <c r="F11" i="3" s="1"/>
  <c r="F9" i="3" s="1"/>
  <c r="F8" i="3" s="1"/>
  <c r="F30" i="3"/>
  <c r="D94" i="2"/>
  <c r="D88" i="2"/>
  <c r="D87" i="2" s="1"/>
  <c r="D86" i="2" s="1"/>
  <c r="D85" i="2" s="1"/>
  <c r="D66" i="2"/>
  <c r="D82" i="2"/>
  <c r="D81" i="2" s="1"/>
  <c r="D78" i="2"/>
  <c r="D76" i="2"/>
  <c r="D71" i="2"/>
  <c r="D69" i="2"/>
  <c r="D64" i="2"/>
  <c r="D61" i="2"/>
  <c r="D59" i="2"/>
  <c r="D49" i="2"/>
  <c r="D47" i="2"/>
  <c r="D45" i="2"/>
  <c r="D42" i="2"/>
  <c r="D40" i="2"/>
  <c r="D38" i="2"/>
  <c r="D34" i="2"/>
  <c r="D33" i="2" s="1"/>
  <c r="D32" i="2" s="1"/>
  <c r="D28" i="2"/>
  <c r="D26" i="2"/>
  <c r="D21" i="2"/>
  <c r="D17" i="2"/>
  <c r="D14" i="2"/>
  <c r="D11" i="2" l="1"/>
  <c r="D55" i="2"/>
  <c r="D51" i="2" s="1"/>
  <c r="D84" i="2"/>
  <c r="D44" i="2"/>
  <c r="D37" i="2"/>
  <c r="D36" i="2" s="1"/>
  <c r="D31" i="2" l="1"/>
  <c r="D10" i="2" l="1"/>
  <c r="D9" i="2" s="1"/>
  <c r="D8" i="2" s="1"/>
</calcChain>
</file>

<file path=xl/sharedStrings.xml><?xml version="1.0" encoding="utf-8"?>
<sst xmlns="http://schemas.openxmlformats.org/spreadsheetml/2006/main" count="1002" uniqueCount="248">
  <si>
    <t>BANCO INMOBILIARIO DE FLORIDABLANCA</t>
  </si>
  <si>
    <t>Rubro Presupuestal</t>
  </si>
  <si>
    <t>Descripción</t>
  </si>
  <si>
    <t>G </t>
  </si>
  <si>
    <t>PRESUPUESTO DE GASTOS  </t>
  </si>
  <si>
    <t>G1 </t>
  </si>
  <si>
    <t>GASTOS DE FUNCIONAMIENTO  </t>
  </si>
  <si>
    <t>G1.1 </t>
  </si>
  <si>
    <t>GASTOS DE PERSONAL  </t>
  </si>
  <si>
    <t>G1.1.1 </t>
  </si>
  <si>
    <t>SERVICIOS PERSONALES ASOCIADOS A LA NOMINA  </t>
  </si>
  <si>
    <t>G1.1.1.1 </t>
  </si>
  <si>
    <t>Sueldos de personal de nomina  </t>
  </si>
  <si>
    <t>G1.1.1.10 </t>
  </si>
  <si>
    <t>PAGOS DIRECTOS DE CESANTIAS PARCIALES Y/O DEFINITIVAS  </t>
  </si>
  <si>
    <t>G1.1.1.10.1 </t>
  </si>
  <si>
    <t>Cesantias  </t>
  </si>
  <si>
    <t>G1.1.1.10.2 </t>
  </si>
  <si>
    <t>Intereses a las cesantias </t>
  </si>
  <si>
    <t>G1.1.1.11 </t>
  </si>
  <si>
    <t>OTROS GASTOS DE PERSONAL ASOCIADOS A LA NOMINA  </t>
  </si>
  <si>
    <t>G1.1.1.11.1 </t>
  </si>
  <si>
    <t>Vacaciones  </t>
  </si>
  <si>
    <t>G1.1.1.11.2 </t>
  </si>
  <si>
    <t>Bonificacion especial por recreacion  </t>
  </si>
  <si>
    <t>G1.1.1.11.3 </t>
  </si>
  <si>
    <t>Bonificacion por servicios prestados  </t>
  </si>
  <si>
    <t>G1.1.1.4 </t>
  </si>
  <si>
    <t>PRIMAS LEGALES  </t>
  </si>
  <si>
    <t>G1.1.1.4.1 </t>
  </si>
  <si>
    <t>Prima de servicios  </t>
  </si>
  <si>
    <t>G1.1.1.4.2 </t>
  </si>
  <si>
    <t>Prima de navidad </t>
  </si>
  <si>
    <t>Prima de navidad  </t>
  </si>
  <si>
    <t>G1.1.1.4.3 </t>
  </si>
  <si>
    <t>Prima vacacional  </t>
  </si>
  <si>
    <t>G1.1.1.5 </t>
  </si>
  <si>
    <t>INDEMNIZACION DE VACACIONES  </t>
  </si>
  <si>
    <t>G1.1.1.5.1 </t>
  </si>
  <si>
    <t>Indemnizacion de funcionarios </t>
  </si>
  <si>
    <t>G1.1.3 </t>
  </si>
  <si>
    <t>SERVICIOS PERSONALES INDIRECTOS  </t>
  </si>
  <si>
    <t>G1.1.3.1 </t>
  </si>
  <si>
    <t>Honorarios  </t>
  </si>
  <si>
    <t>G1.1.3.4 </t>
  </si>
  <si>
    <t>Servicios tecnicos  </t>
  </si>
  <si>
    <t>G1.1.4 </t>
  </si>
  <si>
    <t>CONTRIBUCIONES INHERENTES A LA NOMINA  </t>
  </si>
  <si>
    <t>G1.1.4.1 </t>
  </si>
  <si>
    <t>AL SECTOR PUBLICO  </t>
  </si>
  <si>
    <t>G1.1.4.1.1 </t>
  </si>
  <si>
    <t>APORTES A PREVISION SOCIAL  </t>
  </si>
  <si>
    <t>G1.1.4.1.1.2 </t>
  </si>
  <si>
    <t>APORTES PARA PENSION  </t>
  </si>
  <si>
    <t>G1.1.4.1.1.2.1 </t>
  </si>
  <si>
    <t>Aportes para pension  </t>
  </si>
  <si>
    <t>G1.1.4.2 </t>
  </si>
  <si>
    <t>AL SECTOR PRIVADO  </t>
  </si>
  <si>
    <t>G1.1.4.2.1 </t>
  </si>
  <si>
    <t>APORTES DE PREVISION SOCIAL  </t>
  </si>
  <si>
    <t>G1.1.4.2.1.1 </t>
  </si>
  <si>
    <t>APORTES PARA SALUD  </t>
  </si>
  <si>
    <t>G1.1.4.2.1.1.1 </t>
  </si>
  <si>
    <t>Aporte salud funcionarios  </t>
  </si>
  <si>
    <t>G1.1.4.2.1.2 </t>
  </si>
  <si>
    <t>G1.1.4.2.1.2.1 </t>
  </si>
  <si>
    <t>Aportes pension funcionarios  </t>
  </si>
  <si>
    <t>G1.1.4.2.1.3 </t>
  </si>
  <si>
    <t>APORTES ARP  </t>
  </si>
  <si>
    <t>G1.1.4.2.1.3.1 </t>
  </si>
  <si>
    <t>Aportes ARP funcionarios  </t>
  </si>
  <si>
    <t>G1.1.4.3 </t>
  </si>
  <si>
    <t>APORTES PARAFISCALES  </t>
  </si>
  <si>
    <t>G1.1.4.3.1 </t>
  </si>
  <si>
    <t>SENA  </t>
  </si>
  <si>
    <t>G1.1.4.3.1.1 </t>
  </si>
  <si>
    <t>Aportes SENA funcionarios  </t>
  </si>
  <si>
    <t>G1.1.4.3.2 </t>
  </si>
  <si>
    <t>ICBF  </t>
  </si>
  <si>
    <t>G1.1.4.3.2.1 </t>
  </si>
  <si>
    <t>Aportes ICBF funcionarios  </t>
  </si>
  <si>
    <t>G1.1.4.3.4 </t>
  </si>
  <si>
    <t>CAJAS DE CCOMPENSACION FAMILIAR  </t>
  </si>
  <si>
    <t>G1.1.4.3.4.1 </t>
  </si>
  <si>
    <t>Aportes cajas de compensacion funcionarios  </t>
  </si>
  <si>
    <t>G1.2 </t>
  </si>
  <si>
    <t>GASTOS GENERALES  </t>
  </si>
  <si>
    <t>G1.2.1 </t>
  </si>
  <si>
    <t>ADQUISICION DE BIENES  </t>
  </si>
  <si>
    <t>G1.2.1.2 </t>
  </si>
  <si>
    <t>Materiales y suministros  </t>
  </si>
  <si>
    <t>G1.2.2 </t>
  </si>
  <si>
    <t>ADQUISICION DE SERVICIOS  </t>
  </si>
  <si>
    <t>G1.2.2.1 </t>
  </si>
  <si>
    <t>Capacitacion de personal </t>
  </si>
  <si>
    <t>G1.2.2.11 </t>
  </si>
  <si>
    <t>Mantenimiento y reparacion  </t>
  </si>
  <si>
    <t>G1.2.2.12 </t>
  </si>
  <si>
    <t>GASTOS FINANCIEROS  </t>
  </si>
  <si>
    <t>G1.2.2.12.5 </t>
  </si>
  <si>
    <t>Otros Gastos financieros  </t>
  </si>
  <si>
    <t>G1.2.2.19 </t>
  </si>
  <si>
    <t>OTROS GASTOS POR ADQUISICION DE SERVICIOS  </t>
  </si>
  <si>
    <t>G1.2.2.19.1 </t>
  </si>
  <si>
    <t>Comunicacion y transporte </t>
  </si>
  <si>
    <t>G1.2.2.2 </t>
  </si>
  <si>
    <t>Impresos y publicaciones  </t>
  </si>
  <si>
    <t>G1.2.2.3 </t>
  </si>
  <si>
    <t>SEGUROS  </t>
  </si>
  <si>
    <t>G1.2.2.3.1 </t>
  </si>
  <si>
    <t>Seguros de bienes muebles e inmuebles  </t>
  </si>
  <si>
    <t>G1.2.2.4 </t>
  </si>
  <si>
    <t>CONTRIBUCIONES, TASAS, IMPUESTOS Y MULTAS  </t>
  </si>
  <si>
    <t>Cuota de fiscalizacion </t>
  </si>
  <si>
    <t>ARRENDAMIENTOS  </t>
  </si>
  <si>
    <t>G1.2.2.5.1 </t>
  </si>
  <si>
    <t>Arrendamientos </t>
  </si>
  <si>
    <t>G1.2.2.6 </t>
  </si>
  <si>
    <t>SERVICIOS PUBLICOS  </t>
  </si>
  <si>
    <t>G1.2.2.6.1 </t>
  </si>
  <si>
    <t>Energia </t>
  </si>
  <si>
    <t>G1.2.2.6.2 </t>
  </si>
  <si>
    <t>Telecomunicaciones  </t>
  </si>
  <si>
    <t>G1.2.2.6.3 </t>
  </si>
  <si>
    <t>Acueducto, Alcantarillado y Aseo </t>
  </si>
  <si>
    <t>G1.2.2.6.5 </t>
  </si>
  <si>
    <t>Otros servicios publicos </t>
  </si>
  <si>
    <t>G1.2.2.8 </t>
  </si>
  <si>
    <t>VIATICOS Y GASTOS DE TRANSPORTE Y VIAJE  </t>
  </si>
  <si>
    <t>G1.2.2.8.1 </t>
  </si>
  <si>
    <t>G1.2.4 </t>
  </si>
  <si>
    <t>GASTOS DE BIENESTAR SOCIAL Y SALUD OCUPACIONAL  </t>
  </si>
  <si>
    <t>G1.2.4.0.1 </t>
  </si>
  <si>
    <t>Bienestar social  </t>
  </si>
  <si>
    <t>G1.2.4.0.2 </t>
  </si>
  <si>
    <t>Salud ocupacional  </t>
  </si>
  <si>
    <t>G1.3 </t>
  </si>
  <si>
    <t>TRANFERENCIAS CORRIENTES  </t>
  </si>
  <si>
    <t>G1.3.19 </t>
  </si>
  <si>
    <t>SENTENCIAS Y CONCILIACIONES  </t>
  </si>
  <si>
    <t>G1.2.2.4.0.1 </t>
  </si>
  <si>
    <t>Impuestos, Contribuciones, Licencias y Legalizaciones </t>
  </si>
  <si>
    <t>G1.3.19.1 </t>
  </si>
  <si>
    <t>Sentencias y Conciliaciones </t>
  </si>
  <si>
    <t>GA </t>
  </si>
  <si>
    <t>GASTOS DE INVERSION  </t>
  </si>
  <si>
    <t>G.A.15 </t>
  </si>
  <si>
    <t>SECTOR EQUIPAMIENTO MUNICIPAL </t>
  </si>
  <si>
    <t>G.A.15.02 </t>
  </si>
  <si>
    <t>DINAMICA : DESARROLLO AMBIENTAL </t>
  </si>
  <si>
    <t>G.A.15.02.017 </t>
  </si>
  <si>
    <t>PLAN DE ENTORNOS URBANOS SOSTENIBLES </t>
  </si>
  <si>
    <t>G.A.15.02.017.001 </t>
  </si>
  <si>
    <t>ENTORNOS URBANOS SOSTENIBLES </t>
  </si>
  <si>
    <t>G.A.15.02.017.001.02 </t>
  </si>
  <si>
    <t>Infraestructura para recreación y deporte </t>
  </si>
  <si>
    <t>G.A.15.02.017.001.03 </t>
  </si>
  <si>
    <t>Equipamientos complementario </t>
  </si>
  <si>
    <t>G.A.15.02.017.001.04 </t>
  </si>
  <si>
    <t>Fortalecimiento técnico </t>
  </si>
  <si>
    <t>G.A.7.03 </t>
  </si>
  <si>
    <t>DINÁMICA : DESARROLLO SOCIAL </t>
  </si>
  <si>
    <t>G.A.7.03.020 </t>
  </si>
  <si>
    <t>PLAN DE VIVIENDA </t>
  </si>
  <si>
    <t>G.A.7.03.020.001 </t>
  </si>
  <si>
    <t>Vivienda para los Florideños  </t>
  </si>
  <si>
    <t>Rubro Presupuestales</t>
  </si>
  <si>
    <t>Saldo Por Recaudar</t>
  </si>
  <si>
    <t>% de Recaudo</t>
  </si>
  <si>
    <t>TI. </t>
  </si>
  <si>
    <t>INGRESOS TOTALES  </t>
  </si>
  <si>
    <t>TI.A. </t>
  </si>
  <si>
    <t>INGRESOS CORRIENTES  </t>
  </si>
  <si>
    <t>TI.A.1 </t>
  </si>
  <si>
    <t>TRIBUTARIOS  </t>
  </si>
  <si>
    <t>TI.A.2 </t>
  </si>
  <si>
    <t>NO TRIBUTARIOS  </t>
  </si>
  <si>
    <t>TI.A.2.2 </t>
  </si>
  <si>
    <t>Multas y Sanciones  </t>
  </si>
  <si>
    <t>TI.A.2.2.4 </t>
  </si>
  <si>
    <t>MULTAS DE GOBIERNO  </t>
  </si>
  <si>
    <t>TI.A.2.2.4.4 </t>
  </si>
  <si>
    <t>Sanciones Urbanisticas  </t>
  </si>
  <si>
    <t>TI.A.2.4 </t>
  </si>
  <si>
    <t>VENTA DE BIENES Y SERVICIOS  </t>
  </si>
  <si>
    <t>TI.A.2.4.4 </t>
  </si>
  <si>
    <t>Plazas de Mercado  </t>
  </si>
  <si>
    <t>TI.A.2.5 </t>
  </si>
  <si>
    <t>RENTAS CONTRACTUALES  </t>
  </si>
  <si>
    <t>TI.A.2.5.1 </t>
  </si>
  <si>
    <t>Arrendamientos  </t>
  </si>
  <si>
    <t>TI.A.2.5.2 </t>
  </si>
  <si>
    <t>Intereses arrendamientos </t>
  </si>
  <si>
    <t>TI.A.2.6 </t>
  </si>
  <si>
    <t>TRANSFERENCIAS TRANSFERENCIAS  </t>
  </si>
  <si>
    <t>TI.A.2.6.1 </t>
  </si>
  <si>
    <t>TRANSFERENCIAS DE LIBRE DESTINACION  </t>
  </si>
  <si>
    <t>TI.A.2.6.1.1 </t>
  </si>
  <si>
    <t>DEL NIVEL NACIONAL  </t>
  </si>
  <si>
    <t>TI.A.2.6.1.1.1 </t>
  </si>
  <si>
    <t>Transferencias Municipales -I.P.U </t>
  </si>
  <si>
    <t>TI.A.2.6.1.1.2 </t>
  </si>
  <si>
    <t>Transferencias Municipales -IDEL </t>
  </si>
  <si>
    <t>TI.A.2.7 </t>
  </si>
  <si>
    <t>OTROS INGRESOS NO TRIBUTARIOS  </t>
  </si>
  <si>
    <t>TI.A.2.7.10 </t>
  </si>
  <si>
    <t>Áreas de Cesión Urbana </t>
  </si>
  <si>
    <t>TI.B. </t>
  </si>
  <si>
    <t>INGRESOS DE CAPITAL  </t>
  </si>
  <si>
    <t>TI.B.5 </t>
  </si>
  <si>
    <t>OTROS INGRESOS DE CAPITAL </t>
  </si>
  <si>
    <t>TI.B.5.4 </t>
  </si>
  <si>
    <t>Por Otros Conceptos </t>
  </si>
  <si>
    <t>TI.B.8 </t>
  </si>
  <si>
    <t>RENDIMIENTOS POR OPERACIONES FINANCIERAS  </t>
  </si>
  <si>
    <t>TI.B.8.1 </t>
  </si>
  <si>
    <t>PROBENIENTES DE RECURSOS DE LIBRE DESTINACION  </t>
  </si>
  <si>
    <t>TI.B.8.1.1 </t>
  </si>
  <si>
    <t>Provenientes de Recursos de Libre Destinacion </t>
  </si>
  <si>
    <t>TI.B.8.2 </t>
  </si>
  <si>
    <t>PROBENIENTES DE RECURSOS DE DESTINACION ESPECIFICA  </t>
  </si>
  <si>
    <t>TI.B.8.2.1 </t>
  </si>
  <si>
    <t>Provenientes de Recursos de Destinacion Especifica </t>
  </si>
  <si>
    <t>G.A.15.02.017.001.05</t>
  </si>
  <si>
    <t>Equipamientos colectivos o comunitarios</t>
  </si>
  <si>
    <t>Viaticos y gastos de viaje </t>
  </si>
  <si>
    <t>NIT 900.015.871-9</t>
  </si>
  <si>
    <t>PAC DE INGRESOS VIGENCIA 2021</t>
  </si>
  <si>
    <t>PRESUPUESTO APROBADO 2021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</si>
  <si>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</si>
  <si>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</si>
  <si>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</si>
  <si>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</si>
  <si>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</si>
  <si>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</si>
  <si>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</si>
  <si>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</si>
  <si>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</si>
  <si>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</si>
  <si>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</si>
  <si>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</si>
  <si>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PAC DE GASTOS VIGENCIA 2021</t>
  </si>
  <si>
    <t>ABRIL</t>
  </si>
  <si>
    <t>ANEXO ACUERDO NO.  05 JUNTA DIRECTIVA DE FECHA  30 DE DICIEMBRE DE 2020</t>
  </si>
  <si>
    <t>G1.2.1.1</t>
  </si>
  <si>
    <t>Compra de equipos</t>
  </si>
  <si>
    <t>G1.2.2.4.0.3</t>
  </si>
  <si>
    <t>G1.2.2.5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</si>
</sst>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164" fontId="18" fillId="34" borderId="10" xfId="42" applyFont="1" applyFill="1" applyBorder="1" applyAlignment="1">
      <alignment wrapText="1"/>
    </xf>
    <xf numFmtId="164" fontId="18" fillId="34" borderId="0" xfId="42" applyFont="1" applyFill="1"/>
    <xf numFmtId="164" fontId="18" fillId="34" borderId="0" xfId="42" applyFont="1" applyFill="1" applyBorder="1" applyAlignment="1">
      <alignment wrapText="1"/>
    </xf>
    <xf numFmtId="164" fontId="18" fillId="0" borderId="0" xfId="42" applyFont="1" applyFill="1" applyAlignment="1">
      <alignment horizontal="left" wrapText="1"/>
    </xf>
    <xf numFmtId="164" fontId="18" fillId="0" borderId="0" xfId="42" applyFont="1" applyFill="1" applyAlignment="1">
      <alignment wrapText="1"/>
    </xf>
    <xf numFmtId="164" fontId="19" fillId="0" borderId="11" xfId="42" applyFont="1" applyFill="1" applyBorder="1" applyAlignment="1">
      <alignment horizontal="center" vertical="center" wrapText="1"/>
    </xf>
    <xf numFmtId="164" fontId="18" fillId="0" borderId="11" xfId="42" applyFont="1" applyFill="1" applyBorder="1" applyAlignment="1">
      <alignment horizontal="right" wrapText="1"/>
    </xf>
    <xf numFmtId="164" fontId="18" fillId="0" borderId="11" xfId="42" applyFont="1" applyFill="1" applyBorder="1"/>
    <xf numFmtId="164" fontId="18" fillId="0" borderId="0" xfId="42" applyFont="1" applyFill="1"/>
    <xf numFmtId="164" fontId="21" fillId="0" borderId="0" xfId="42" applyFont="1" applyFill="1"/>
    <xf numFmtId="164" fontId="21" fillId="0" borderId="0" xfId="42" applyFont="1" applyFill="1" applyAlignment="1">
      <alignment wrapText="1"/>
    </xf>
    <xf numFmtId="164" fontId="22" fillId="0" borderId="11" xfId="42" applyFont="1" applyFill="1" applyBorder="1" applyAlignment="1">
      <alignment horizontal="center" vertical="center" wrapText="1"/>
    </xf>
    <xf numFmtId="164" fontId="21" fillId="0" borderId="11" xfId="42" applyFont="1" applyFill="1" applyBorder="1"/>
    <xf numFmtId="164" fontId="21" fillId="0" borderId="0" xfId="42" applyFont="1"/>
    <xf numFmtId="164" fontId="22" fillId="0" borderId="10" xfId="42" applyFont="1" applyBorder="1" applyAlignment="1">
      <alignment horizontal="center" vertical="center" wrapText="1"/>
    </xf>
    <xf numFmtId="164" fontId="22" fillId="0" borderId="12" xfId="42" applyFont="1" applyBorder="1" applyAlignment="1">
      <alignment horizontal="center" vertical="center" wrapText="1"/>
    </xf>
    <xf numFmtId="164" fontId="21" fillId="33" borderId="10" xfId="42" applyFont="1" applyFill="1" applyBorder="1" applyAlignment="1">
      <alignment wrapText="1"/>
    </xf>
    <xf numFmtId="164" fontId="21" fillId="33" borderId="10" xfId="42" applyFont="1" applyFill="1" applyBorder="1" applyAlignment="1">
      <alignment horizontal="right" wrapText="1"/>
    </xf>
    <xf numFmtId="164" fontId="21" fillId="33" borderId="12" xfId="42" applyFont="1" applyFill="1" applyBorder="1" applyAlignment="1">
      <alignment horizontal="right" wrapText="1"/>
    </xf>
    <xf numFmtId="164" fontId="21" fillId="0" borderId="10" xfId="42" applyFont="1" applyFill="1" applyBorder="1" applyAlignment="1">
      <alignment wrapText="1"/>
    </xf>
    <xf numFmtId="164" fontId="21" fillId="0" borderId="10" xfId="42" applyFont="1" applyFill="1" applyBorder="1" applyAlignment="1">
      <alignment horizontal="right" wrapText="1"/>
    </xf>
    <xf numFmtId="164" fontId="21" fillId="0" borderId="12" xfId="42" applyFont="1" applyFill="1" applyBorder="1" applyAlignment="1">
      <alignment horizontal="right" wrapText="1"/>
    </xf>
    <xf numFmtId="164" fontId="21" fillId="0" borderId="11" xfId="42" applyFont="1" applyBorder="1" applyAlignment="1">
      <alignment vertical="center"/>
    </xf>
    <xf numFmtId="164" fontId="21" fillId="0" borderId="11" xfId="42" applyFont="1" applyBorder="1"/>
    <xf numFmtId="43" fontId="21" fillId="0" borderId="11" xfId="42" applyNumberFormat="1" applyFont="1" applyBorder="1"/>
    <xf numFmtId="164" fontId="22" fillId="0" borderId="0" xfId="42" applyFont="1" applyFill="1"/>
    <xf numFmtId="164" fontId="22" fillId="0" borderId="0" xfId="42" applyFont="1" applyFill="1" applyAlignment="1">
      <alignment wrapText="1"/>
    </xf>
    <xf numFmtId="164" fontId="20" fillId="0" borderId="0" xfId="42" applyFont="1" applyAlignment="1"/>
    <xf numFmtId="164" fontId="22" fillId="0" borderId="0" xfId="42" applyFont="1" applyFill="1" applyAlignment="1"/>
    <xf numFmtId="164" fontId="18" fillId="34" borderId="11" xfId="42" applyFont="1" applyFill="1" applyBorder="1"/>
    <xf numFmtId="164" fontId="18" fillId="34" borderId="11" xfId="42" applyFont="1" applyFill="1" applyBorder="1" applyAlignment="1">
      <alignment wrapText="1"/>
    </xf>
    <xf numFmtId="164" fontId="19" fillId="34" borderId="10" xfId="42" applyFont="1" applyFill="1" applyBorder="1" applyAlignment="1">
      <alignment horizontal="center" vertical="center" wrapText="1"/>
    </xf>
    <xf numFmtId="164" fontId="19" fillId="34" borderId="11" xfId="42" applyFont="1" applyFill="1" applyBorder="1" applyAlignment="1">
      <alignment horizontal="center" vertical="center"/>
    </xf>
    <xf numFmtId="164" fontId="18" fillId="34" borderId="13" xfId="42" applyFont="1" applyFill="1" applyBorder="1" applyAlignment="1">
      <alignment wrapText="1"/>
    </xf>
    <xf numFmtId="164" fontId="18" fillId="34" borderId="12" xfId="42" applyFont="1" applyFill="1" applyBorder="1" applyAlignment="1">
      <alignment wrapText="1"/>
    </xf>
    <xf numFmtId="164" fontId="18" fillId="0" borderId="10" xfId="42" applyFont="1" applyFill="1" applyBorder="1" applyAlignment="1">
      <alignment wrapText="1"/>
    </xf>
    <xf numFmtId="164" fontId="18" fillId="34" borderId="0" xfId="42" applyFont="1" applyFill="1" applyBorder="1"/>
    <xf numFmtId="164" fontId="18" fillId="0" borderId="0" xfId="42" applyFont="1" applyFill="1" applyBorder="1"/>
    <xf numFmtId="164" fontId="21" fillId="0" borderId="0" xfId="42" applyFont="1" applyFill="1" applyBorder="1" applyAlignment="1">
      <alignment wrapText="1"/>
    </xf>
    <xf numFmtId="164" fontId="21" fillId="0" borderId="0" xfId="42" applyFont="1" applyFill="1" applyBorder="1" applyAlignment="1">
      <alignment horizontal="right" wrapText="1"/>
    </xf>
    <xf numFmtId="164" fontId="21" fillId="0" borderId="0" xfId="42" applyFont="1" applyFill="1" applyBorder="1"/>
    <xf numFmtId="164" fontId="21" fillId="0" borderId="0" xfId="42" applyFont="1" applyBorder="1"/>
    <xf numFmtId="164" fontId="21" fillId="0" borderId="0" xfId="42" applyFont="1" applyAlignment="1">
      <alignment wrapText="1"/>
    </xf>
    <xf numFmtId="164" fontId="20" fillId="0" borderId="0" xfId="42" applyFont="1" applyAlignment="1">
      <alignment horizontal="left" wrapText="1"/>
    </xf>
    <xf numFmtId="164" fontId="20" fillId="0" borderId="0" xfId="42" applyFont="1" applyAlignment="1">
      <alignment wrapText="1"/>
    </xf>
    <xf numFmtId="164" fontId="20" fillId="0" borderId="0" xfId="42" applyFont="1" applyAlignment="1">
      <alignment horizontal="center" wrapText="1"/>
    </xf>
    <xf numFmtId="164" fontId="18" fillId="34" borderId="0" xfId="42" applyFont="1" applyFill="1" applyAlignment="1">
      <alignment wrapText="1"/>
    </xf>
    <xf numFmtId="164" fontId="21" fillId="0" borderId="10" xfId="42" applyFont="1" applyBorder="1" applyAlignment="1">
      <alignment horizontal="center" vertical="center" wrapText="1"/>
    </xf>
    <xf numFmtId="164" fontId="21" fillId="0" borderId="12" xfId="42" applyFont="1" applyBorder="1" applyAlignment="1">
      <alignment horizontal="center" vertical="center" wrapText="1"/>
    </xf>
    <xf numFmtId="164" fontId="21" fillId="0" borderId="11" xfId="42" applyFont="1" applyFill="1" applyBorder="1" applyAlignment="1">
      <alignment horizontal="center" vertical="center" wrapText="1"/>
    </xf>
    <xf numFmtId="164" fontId="21" fillId="0" borderId="11" xfId="42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6"/>
  <sheetViews>
    <sheetView topLeftCell="A117" zoomScale="130" zoomScaleNormal="130" workbookViewId="0">
      <selection activeCell="B99" sqref="B99:I126"/>
    </sheetView>
  </sheetViews>
  <sheetFormatPr baseColWidth="10" defaultRowHeight="15" x14ac:dyDescent="0.2"/>
  <cols>
    <col min="1" max="1" width="11.42578125" style="14"/>
    <col min="2" max="2" width="18.85546875" style="14" bestFit="1" customWidth="1"/>
    <col min="3" max="3" width="44.140625" style="14" customWidth="1"/>
    <col min="4" max="4" width="16.85546875" style="14" hidden="1" customWidth="1"/>
    <col min="5" max="5" width="12.7109375" style="14" hidden="1" customWidth="1"/>
    <col min="6" max="6" width="22.7109375" style="10" customWidth="1"/>
    <col min="7" max="18" width="20.7109375" style="14" customWidth="1"/>
    <col min="19" max="19" width="22.85546875" style="14" customWidth="1"/>
    <col min="20" max="16384" width="11.42578125" style="14"/>
  </cols>
  <sheetData>
    <row r="1" spans="2:18" ht="18" x14ac:dyDescent="0.25">
      <c r="B1" s="44" t="s">
        <v>0</v>
      </c>
      <c r="C1" s="44"/>
      <c r="D1" s="44"/>
      <c r="E1" s="44"/>
      <c r="F1" s="26"/>
    </row>
    <row r="2" spans="2:18" ht="18" x14ac:dyDescent="0.25">
      <c r="B2" s="45" t="s">
        <v>226</v>
      </c>
      <c r="C2" s="45"/>
      <c r="D2" s="45"/>
      <c r="E2" s="45"/>
      <c r="F2" s="27"/>
    </row>
    <row r="3" spans="2:18" ht="18" x14ac:dyDescent="0.25">
      <c r="B3" s="45"/>
      <c r="C3" s="45"/>
      <c r="D3" s="45"/>
      <c r="E3" s="45"/>
      <c r="F3" s="27"/>
    </row>
    <row r="4" spans="2:18" ht="18" customHeight="1" x14ac:dyDescent="0.25">
      <c r="B4" s="28" t="s">
        <v>243</v>
      </c>
      <c r="C4" s="28"/>
      <c r="D4" s="28"/>
      <c r="E4" s="28"/>
      <c r="F4" s="29"/>
    </row>
    <row r="5" spans="2:18" ht="18" customHeight="1" x14ac:dyDescent="0.25">
      <c r="B5" s="46" t="s">
        <v>227</v>
      </c>
      <c r="C5" s="46"/>
      <c r="D5" s="46"/>
      <c r="E5" s="46"/>
      <c r="F5" s="46"/>
    </row>
    <row r="6" spans="2:18" x14ac:dyDescent="0.2">
      <c r="B6" s="43"/>
      <c r="C6" s="43"/>
      <c r="D6" s="43"/>
      <c r="E6" s="43"/>
      <c r="F6" s="11"/>
    </row>
    <row r="7" spans="2:18" ht="45" customHeight="1" x14ac:dyDescent="0.2">
      <c r="B7" s="15" t="s">
        <v>166</v>
      </c>
      <c r="C7" s="15" t="s">
        <v>2</v>
      </c>
      <c r="D7" s="15" t="s">
        <v>167</v>
      </c>
      <c r="E7" s="16" t="s">
        <v>168</v>
      </c>
      <c r="F7" s="12" t="s">
        <v>228</v>
      </c>
      <c r="G7" s="23" t="s">
        <v>229</v>
      </c>
      <c r="H7" s="23" t="s">
        <v>230</v>
      </c>
      <c r="I7" s="23" t="s">
        <v>231</v>
      </c>
      <c r="J7" s="23" t="s">
        <v>232</v>
      </c>
      <c r="K7" s="23" t="s">
        <v>233</v>
      </c>
      <c r="L7" s="23" t="s">
        <v>234</v>
      </c>
      <c r="M7" s="51" t="s">
        <v>235</v>
      </c>
      <c r="N7" s="23" t="s">
        <v>236</v>
      </c>
      <c r="O7" s="23" t="s">
        <v>237</v>
      </c>
      <c r="P7" s="23" t="s">
        <v>238</v>
      </c>
      <c r="Q7" s="23" t="s">
        <v>239</v>
      </c>
      <c r="R7" s="23" t="s">
        <v>240</v>
      </c>
    </row>
    <row r="8" spans="2:18" ht="16.5" customHeight="1" x14ac:dyDescent="0.2">
      <c r="B8" s="17" t="s">
        <v>169</v>
      </c>
      <c r="C8" s="17" t="s">
        <v>170</v>
      </c>
      <c r="D8" s="18">
        <v>2524632569.3499999</v>
      </c>
      <c r="E8" s="19">
        <v>31</v>
      </c>
      <c r="F8" s="13">
        <f>+F9</f>
        <v>3750126000</v>
      </c>
      <c r="G8" s="13">
        <f t="shared" ref="G8:R8" si="0">+G9</f>
        <v>426522167</v>
      </c>
      <c r="H8" s="13">
        <f t="shared" si="0"/>
        <v>426522167</v>
      </c>
      <c r="I8" s="13">
        <f t="shared" si="0"/>
        <v>426522167</v>
      </c>
      <c r="J8" s="13">
        <f t="shared" si="0"/>
        <v>274522167</v>
      </c>
      <c r="K8" s="13">
        <f t="shared" si="0"/>
        <v>274522167</v>
      </c>
      <c r="L8" s="13">
        <f t="shared" si="0"/>
        <v>274522167</v>
      </c>
      <c r="M8" s="13">
        <f t="shared" si="0"/>
        <v>274522167</v>
      </c>
      <c r="N8" s="13">
        <f t="shared" si="0"/>
        <v>274522167</v>
      </c>
      <c r="O8" s="13">
        <f t="shared" si="0"/>
        <v>274522167</v>
      </c>
      <c r="P8" s="13">
        <f t="shared" si="0"/>
        <v>274522167</v>
      </c>
      <c r="Q8" s="13">
        <f t="shared" si="0"/>
        <v>274522167</v>
      </c>
      <c r="R8" s="13">
        <f t="shared" si="0"/>
        <v>274382163</v>
      </c>
    </row>
    <row r="9" spans="2:18" ht="16.5" customHeight="1" x14ac:dyDescent="0.2">
      <c r="B9" s="17" t="s">
        <v>171</v>
      </c>
      <c r="C9" s="17" t="s">
        <v>172</v>
      </c>
      <c r="D9" s="18">
        <v>2510805897.5700002</v>
      </c>
      <c r="E9" s="19">
        <v>31</v>
      </c>
      <c r="F9" s="13">
        <f>+F11+F25</f>
        <v>3750126000</v>
      </c>
      <c r="G9" s="13">
        <f t="shared" ref="G9:R9" si="1">+G11+G25</f>
        <v>426522167</v>
      </c>
      <c r="H9" s="13">
        <f t="shared" si="1"/>
        <v>426522167</v>
      </c>
      <c r="I9" s="13">
        <f t="shared" si="1"/>
        <v>426522167</v>
      </c>
      <c r="J9" s="13">
        <f t="shared" si="1"/>
        <v>274522167</v>
      </c>
      <c r="K9" s="13">
        <f t="shared" si="1"/>
        <v>274522167</v>
      </c>
      <c r="L9" s="13">
        <f t="shared" si="1"/>
        <v>274522167</v>
      </c>
      <c r="M9" s="13">
        <f t="shared" si="1"/>
        <v>274522167</v>
      </c>
      <c r="N9" s="13">
        <f t="shared" si="1"/>
        <v>274522167</v>
      </c>
      <c r="O9" s="13">
        <f t="shared" si="1"/>
        <v>274522167</v>
      </c>
      <c r="P9" s="13">
        <f t="shared" si="1"/>
        <v>274522167</v>
      </c>
      <c r="Q9" s="13">
        <f t="shared" si="1"/>
        <v>274522167</v>
      </c>
      <c r="R9" s="13">
        <f t="shared" si="1"/>
        <v>274382163</v>
      </c>
    </row>
    <row r="10" spans="2:18" ht="16.5" customHeight="1" x14ac:dyDescent="0.2">
      <c r="B10" s="17" t="s">
        <v>173</v>
      </c>
      <c r="C10" s="17" t="s">
        <v>174</v>
      </c>
      <c r="D10" s="18">
        <v>-41906372</v>
      </c>
      <c r="E10" s="19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 ht="16.5" customHeight="1" x14ac:dyDescent="0.2">
      <c r="B11" s="17" t="s">
        <v>175</v>
      </c>
      <c r="C11" s="17" t="s">
        <v>176</v>
      </c>
      <c r="D11" s="18">
        <v>1602712269.5699999</v>
      </c>
      <c r="E11" s="19">
        <v>41</v>
      </c>
      <c r="F11" s="13">
        <f>+F12+F15+F17+F20+F27</f>
        <v>3150126000</v>
      </c>
      <c r="G11" s="13">
        <f t="shared" ref="G11:R11" si="2">+G12+G15+G17+G20+G27</f>
        <v>376522167</v>
      </c>
      <c r="H11" s="13">
        <f t="shared" si="2"/>
        <v>376522167</v>
      </c>
      <c r="I11" s="13">
        <f t="shared" si="2"/>
        <v>376522167</v>
      </c>
      <c r="J11" s="13">
        <f t="shared" si="2"/>
        <v>224522167</v>
      </c>
      <c r="K11" s="13">
        <f t="shared" si="2"/>
        <v>224522167</v>
      </c>
      <c r="L11" s="13">
        <f t="shared" si="2"/>
        <v>224522167</v>
      </c>
      <c r="M11" s="13">
        <f t="shared" si="2"/>
        <v>224522167</v>
      </c>
      <c r="N11" s="13">
        <f t="shared" si="2"/>
        <v>224522167</v>
      </c>
      <c r="O11" s="13">
        <f t="shared" si="2"/>
        <v>224522167</v>
      </c>
      <c r="P11" s="13">
        <f t="shared" si="2"/>
        <v>224522167</v>
      </c>
      <c r="Q11" s="13">
        <f t="shared" si="2"/>
        <v>224522167</v>
      </c>
      <c r="R11" s="13">
        <f t="shared" si="2"/>
        <v>224382163</v>
      </c>
    </row>
    <row r="12" spans="2:18" ht="16.5" customHeight="1" x14ac:dyDescent="0.2">
      <c r="B12" s="17" t="s">
        <v>177</v>
      </c>
      <c r="C12" s="17" t="s">
        <v>178</v>
      </c>
      <c r="D12" s="18">
        <v>3000000</v>
      </c>
      <c r="E12" s="19">
        <v>0</v>
      </c>
      <c r="F12" s="13">
        <f>+F13</f>
        <v>3000000</v>
      </c>
      <c r="G12" s="13">
        <f t="shared" ref="G12:R13" si="3">+G13</f>
        <v>250000</v>
      </c>
      <c r="H12" s="13">
        <f t="shared" si="3"/>
        <v>250000</v>
      </c>
      <c r="I12" s="13">
        <f t="shared" si="3"/>
        <v>250000</v>
      </c>
      <c r="J12" s="13">
        <f t="shared" si="3"/>
        <v>250000</v>
      </c>
      <c r="K12" s="13">
        <f t="shared" si="3"/>
        <v>250000</v>
      </c>
      <c r="L12" s="13">
        <f t="shared" si="3"/>
        <v>250000</v>
      </c>
      <c r="M12" s="13">
        <f t="shared" si="3"/>
        <v>250000</v>
      </c>
      <c r="N12" s="13">
        <f t="shared" si="3"/>
        <v>250000</v>
      </c>
      <c r="O12" s="13">
        <f t="shared" si="3"/>
        <v>250000</v>
      </c>
      <c r="P12" s="13">
        <f t="shared" si="3"/>
        <v>250000</v>
      </c>
      <c r="Q12" s="13">
        <f t="shared" si="3"/>
        <v>250000</v>
      </c>
      <c r="R12" s="13">
        <f t="shared" si="3"/>
        <v>250000</v>
      </c>
    </row>
    <row r="13" spans="2:18" ht="16.5" customHeight="1" x14ac:dyDescent="0.2">
      <c r="B13" s="17" t="s">
        <v>179</v>
      </c>
      <c r="C13" s="17" t="s">
        <v>180</v>
      </c>
      <c r="D13" s="18">
        <v>3000000</v>
      </c>
      <c r="E13" s="19">
        <v>0</v>
      </c>
      <c r="F13" s="13">
        <f>+F14</f>
        <v>3000000</v>
      </c>
      <c r="G13" s="13">
        <f t="shared" si="3"/>
        <v>250000</v>
      </c>
      <c r="H13" s="13">
        <f t="shared" si="3"/>
        <v>250000</v>
      </c>
      <c r="I13" s="13">
        <f t="shared" si="3"/>
        <v>250000</v>
      </c>
      <c r="J13" s="13">
        <f t="shared" si="3"/>
        <v>250000</v>
      </c>
      <c r="K13" s="13">
        <f t="shared" si="3"/>
        <v>250000</v>
      </c>
      <c r="L13" s="13">
        <f t="shared" si="3"/>
        <v>250000</v>
      </c>
      <c r="M13" s="13">
        <f t="shared" si="3"/>
        <v>250000</v>
      </c>
      <c r="N13" s="13">
        <f t="shared" si="3"/>
        <v>250000</v>
      </c>
      <c r="O13" s="13">
        <f t="shared" si="3"/>
        <v>250000</v>
      </c>
      <c r="P13" s="13">
        <f t="shared" si="3"/>
        <v>250000</v>
      </c>
      <c r="Q13" s="13">
        <f t="shared" si="3"/>
        <v>250000</v>
      </c>
      <c r="R13" s="13">
        <f t="shared" si="3"/>
        <v>250000</v>
      </c>
    </row>
    <row r="14" spans="2:18" ht="16.5" customHeight="1" x14ac:dyDescent="0.2">
      <c r="B14" s="20" t="s">
        <v>181</v>
      </c>
      <c r="C14" s="20" t="s">
        <v>182</v>
      </c>
      <c r="D14" s="21">
        <v>3000000</v>
      </c>
      <c r="E14" s="22">
        <v>0</v>
      </c>
      <c r="F14" s="13">
        <v>3000000</v>
      </c>
      <c r="G14" s="24">
        <v>250000</v>
      </c>
      <c r="H14" s="24">
        <v>250000</v>
      </c>
      <c r="I14" s="24">
        <v>250000</v>
      </c>
      <c r="J14" s="24">
        <v>250000</v>
      </c>
      <c r="K14" s="24">
        <v>250000</v>
      </c>
      <c r="L14" s="24">
        <v>250000</v>
      </c>
      <c r="M14" s="24">
        <v>250000</v>
      </c>
      <c r="N14" s="24">
        <v>250000</v>
      </c>
      <c r="O14" s="24">
        <v>250000</v>
      </c>
      <c r="P14" s="24">
        <v>250000</v>
      </c>
      <c r="Q14" s="24">
        <v>250000</v>
      </c>
      <c r="R14" s="24">
        <v>250000</v>
      </c>
    </row>
    <row r="15" spans="2:18" ht="16.5" customHeight="1" x14ac:dyDescent="0.2">
      <c r="B15" s="20" t="s">
        <v>183</v>
      </c>
      <c r="C15" s="20" t="s">
        <v>184</v>
      </c>
      <c r="D15" s="21">
        <v>2000000</v>
      </c>
      <c r="E15" s="22">
        <v>0</v>
      </c>
      <c r="F15" s="13">
        <f>+F16</f>
        <v>2000000</v>
      </c>
      <c r="G15" s="13">
        <f t="shared" ref="G15:R15" si="4">+G16</f>
        <v>166667</v>
      </c>
      <c r="H15" s="13">
        <f t="shared" si="4"/>
        <v>166667</v>
      </c>
      <c r="I15" s="13">
        <f t="shared" si="4"/>
        <v>166667</v>
      </c>
      <c r="J15" s="13">
        <f t="shared" si="4"/>
        <v>166667</v>
      </c>
      <c r="K15" s="13">
        <f t="shared" si="4"/>
        <v>166667</v>
      </c>
      <c r="L15" s="13">
        <f t="shared" si="4"/>
        <v>166667</v>
      </c>
      <c r="M15" s="13">
        <f t="shared" si="4"/>
        <v>166667</v>
      </c>
      <c r="N15" s="13">
        <f t="shared" si="4"/>
        <v>166667</v>
      </c>
      <c r="O15" s="13">
        <f t="shared" si="4"/>
        <v>166667</v>
      </c>
      <c r="P15" s="13">
        <f t="shared" si="4"/>
        <v>166667</v>
      </c>
      <c r="Q15" s="13">
        <f t="shared" si="4"/>
        <v>166667</v>
      </c>
      <c r="R15" s="13">
        <f t="shared" si="4"/>
        <v>166663</v>
      </c>
    </row>
    <row r="16" spans="2:18" ht="16.5" customHeight="1" x14ac:dyDescent="0.2">
      <c r="B16" s="20" t="s">
        <v>185</v>
      </c>
      <c r="C16" s="20" t="s">
        <v>186</v>
      </c>
      <c r="D16" s="21">
        <v>2000000</v>
      </c>
      <c r="E16" s="22">
        <v>0</v>
      </c>
      <c r="F16" s="13">
        <v>2000000</v>
      </c>
      <c r="G16" s="24">
        <v>166667</v>
      </c>
      <c r="H16" s="24">
        <v>166667</v>
      </c>
      <c r="I16" s="24">
        <v>166667</v>
      </c>
      <c r="J16" s="24">
        <v>166667</v>
      </c>
      <c r="K16" s="24">
        <v>166667</v>
      </c>
      <c r="L16" s="24">
        <v>166667</v>
      </c>
      <c r="M16" s="24">
        <v>166667</v>
      </c>
      <c r="N16" s="24">
        <v>166667</v>
      </c>
      <c r="O16" s="24">
        <v>166667</v>
      </c>
      <c r="P16" s="24">
        <v>166667</v>
      </c>
      <c r="Q16" s="24">
        <v>166667</v>
      </c>
      <c r="R16" s="24">
        <v>166663</v>
      </c>
    </row>
    <row r="17" spans="2:18" ht="16.5" customHeight="1" x14ac:dyDescent="0.2">
      <c r="B17" s="20" t="s">
        <v>187</v>
      </c>
      <c r="C17" s="20" t="s">
        <v>188</v>
      </c>
      <c r="D17" s="21">
        <v>153393937.56999999</v>
      </c>
      <c r="E17" s="22">
        <v>24</v>
      </c>
      <c r="F17" s="13">
        <f>SUM(F18:F19)</f>
        <v>159258000</v>
      </c>
      <c r="G17" s="13">
        <f t="shared" ref="G17:R17" si="5">SUM(G18:G19)</f>
        <v>13271500</v>
      </c>
      <c r="H17" s="13">
        <f t="shared" si="5"/>
        <v>13271500</v>
      </c>
      <c r="I17" s="13">
        <f t="shared" si="5"/>
        <v>13271500</v>
      </c>
      <c r="J17" s="13">
        <f t="shared" si="5"/>
        <v>13271500</v>
      </c>
      <c r="K17" s="13">
        <f t="shared" si="5"/>
        <v>13271500</v>
      </c>
      <c r="L17" s="13">
        <f t="shared" si="5"/>
        <v>13271500</v>
      </c>
      <c r="M17" s="13">
        <f t="shared" si="5"/>
        <v>13271500</v>
      </c>
      <c r="N17" s="13">
        <f t="shared" si="5"/>
        <v>13271500</v>
      </c>
      <c r="O17" s="13">
        <f t="shared" si="5"/>
        <v>13271500</v>
      </c>
      <c r="P17" s="13">
        <f t="shared" si="5"/>
        <v>13271500</v>
      </c>
      <c r="Q17" s="13">
        <f t="shared" si="5"/>
        <v>13271500</v>
      </c>
      <c r="R17" s="13">
        <f t="shared" si="5"/>
        <v>13271500</v>
      </c>
    </row>
    <row r="18" spans="2:18" ht="16.5" customHeight="1" x14ac:dyDescent="0.2">
      <c r="B18" s="20" t="s">
        <v>189</v>
      </c>
      <c r="C18" s="20" t="s">
        <v>190</v>
      </c>
      <c r="D18" s="21">
        <v>150846387.56999999</v>
      </c>
      <c r="E18" s="22">
        <v>25</v>
      </c>
      <c r="F18" s="13">
        <v>156258000</v>
      </c>
      <c r="G18" s="24">
        <v>13021500</v>
      </c>
      <c r="H18" s="24">
        <v>13021500</v>
      </c>
      <c r="I18" s="24">
        <v>13021500</v>
      </c>
      <c r="J18" s="24">
        <v>13021500</v>
      </c>
      <c r="K18" s="24">
        <v>13021500</v>
      </c>
      <c r="L18" s="24">
        <v>13021500</v>
      </c>
      <c r="M18" s="24">
        <v>13021500</v>
      </c>
      <c r="N18" s="24">
        <v>13021500</v>
      </c>
      <c r="O18" s="24">
        <v>13021500</v>
      </c>
      <c r="P18" s="24">
        <v>13021500</v>
      </c>
      <c r="Q18" s="24">
        <v>13021500</v>
      </c>
      <c r="R18" s="24">
        <v>13021500</v>
      </c>
    </row>
    <row r="19" spans="2:18" ht="16.5" customHeight="1" x14ac:dyDescent="0.2">
      <c r="B19" s="20" t="s">
        <v>191</v>
      </c>
      <c r="C19" s="20" t="s">
        <v>192</v>
      </c>
      <c r="D19" s="21">
        <v>2547550</v>
      </c>
      <c r="E19" s="22">
        <v>15</v>
      </c>
      <c r="F19" s="13">
        <v>3000000</v>
      </c>
      <c r="G19" s="24">
        <v>250000</v>
      </c>
      <c r="H19" s="24">
        <v>250000</v>
      </c>
      <c r="I19" s="24">
        <v>250000</v>
      </c>
      <c r="J19" s="24">
        <v>250000</v>
      </c>
      <c r="K19" s="24">
        <v>250000</v>
      </c>
      <c r="L19" s="24">
        <v>250000</v>
      </c>
      <c r="M19" s="24">
        <v>250000</v>
      </c>
      <c r="N19" s="24">
        <v>250000</v>
      </c>
      <c r="O19" s="24">
        <v>250000</v>
      </c>
      <c r="P19" s="24">
        <v>250000</v>
      </c>
      <c r="Q19" s="24">
        <v>250000</v>
      </c>
      <c r="R19" s="24">
        <v>250000</v>
      </c>
    </row>
    <row r="20" spans="2:18" ht="16.5" customHeight="1" x14ac:dyDescent="0.2">
      <c r="B20" s="20" t="s">
        <v>193</v>
      </c>
      <c r="C20" s="20" t="s">
        <v>194</v>
      </c>
      <c r="D20" s="21">
        <v>1444318332</v>
      </c>
      <c r="E20" s="22">
        <v>42</v>
      </c>
      <c r="F20" s="13">
        <f>+F21</f>
        <v>2970868000</v>
      </c>
      <c r="G20" s="13">
        <f t="shared" ref="G20:R21" si="6">+G21</f>
        <v>361584000</v>
      </c>
      <c r="H20" s="13">
        <f t="shared" si="6"/>
        <v>361584000</v>
      </c>
      <c r="I20" s="13">
        <f t="shared" si="6"/>
        <v>361584000</v>
      </c>
      <c r="J20" s="13">
        <f t="shared" si="6"/>
        <v>209584000</v>
      </c>
      <c r="K20" s="13">
        <f t="shared" si="6"/>
        <v>209584000</v>
      </c>
      <c r="L20" s="13">
        <f t="shared" si="6"/>
        <v>209584000</v>
      </c>
      <c r="M20" s="13">
        <f t="shared" si="6"/>
        <v>209584000</v>
      </c>
      <c r="N20" s="13">
        <f t="shared" si="6"/>
        <v>209584000</v>
      </c>
      <c r="O20" s="13">
        <f t="shared" si="6"/>
        <v>209584000</v>
      </c>
      <c r="P20" s="13">
        <f t="shared" si="6"/>
        <v>209584000</v>
      </c>
      <c r="Q20" s="13">
        <f t="shared" si="6"/>
        <v>209584000</v>
      </c>
      <c r="R20" s="13">
        <f t="shared" si="6"/>
        <v>209444000</v>
      </c>
    </row>
    <row r="21" spans="2:18" ht="16.5" customHeight="1" x14ac:dyDescent="0.2">
      <c r="B21" s="20" t="s">
        <v>195</v>
      </c>
      <c r="C21" s="20" t="s">
        <v>196</v>
      </c>
      <c r="D21" s="21">
        <v>1444318332</v>
      </c>
      <c r="E21" s="22">
        <v>42</v>
      </c>
      <c r="F21" s="13">
        <f>+F22</f>
        <v>2970868000</v>
      </c>
      <c r="G21" s="13">
        <f t="shared" si="6"/>
        <v>361584000</v>
      </c>
      <c r="H21" s="13">
        <f t="shared" si="6"/>
        <v>361584000</v>
      </c>
      <c r="I21" s="13">
        <f t="shared" si="6"/>
        <v>361584000</v>
      </c>
      <c r="J21" s="13">
        <f t="shared" si="6"/>
        <v>209584000</v>
      </c>
      <c r="K21" s="13">
        <f t="shared" si="6"/>
        <v>209584000</v>
      </c>
      <c r="L21" s="13">
        <f t="shared" si="6"/>
        <v>209584000</v>
      </c>
      <c r="M21" s="13">
        <f t="shared" si="6"/>
        <v>209584000</v>
      </c>
      <c r="N21" s="13">
        <f t="shared" si="6"/>
        <v>209584000</v>
      </c>
      <c r="O21" s="13">
        <f t="shared" si="6"/>
        <v>209584000</v>
      </c>
      <c r="P21" s="13">
        <f t="shared" si="6"/>
        <v>209584000</v>
      </c>
      <c r="Q21" s="13">
        <f t="shared" si="6"/>
        <v>209584000</v>
      </c>
      <c r="R21" s="13">
        <f t="shared" si="6"/>
        <v>209444000</v>
      </c>
    </row>
    <row r="22" spans="2:18" ht="16.5" customHeight="1" x14ac:dyDescent="0.2">
      <c r="B22" s="20" t="s">
        <v>197</v>
      </c>
      <c r="C22" s="20" t="s">
        <v>198</v>
      </c>
      <c r="D22" s="21">
        <v>1444318332</v>
      </c>
      <c r="E22" s="22">
        <v>42</v>
      </c>
      <c r="F22" s="13">
        <f>SUM(F23:F24)</f>
        <v>2970868000</v>
      </c>
      <c r="G22" s="13">
        <f t="shared" ref="G22:R22" si="7">SUM(G23:G24)</f>
        <v>361584000</v>
      </c>
      <c r="H22" s="13">
        <f t="shared" si="7"/>
        <v>361584000</v>
      </c>
      <c r="I22" s="13">
        <f t="shared" si="7"/>
        <v>361584000</v>
      </c>
      <c r="J22" s="13">
        <f t="shared" si="7"/>
        <v>209584000</v>
      </c>
      <c r="K22" s="13">
        <f t="shared" si="7"/>
        <v>209584000</v>
      </c>
      <c r="L22" s="13">
        <f t="shared" si="7"/>
        <v>209584000</v>
      </c>
      <c r="M22" s="13">
        <f t="shared" si="7"/>
        <v>209584000</v>
      </c>
      <c r="N22" s="13">
        <f t="shared" si="7"/>
        <v>209584000</v>
      </c>
      <c r="O22" s="13">
        <f t="shared" si="7"/>
        <v>209584000</v>
      </c>
      <c r="P22" s="13">
        <f t="shared" si="7"/>
        <v>209584000</v>
      </c>
      <c r="Q22" s="13">
        <f t="shared" si="7"/>
        <v>209584000</v>
      </c>
      <c r="R22" s="13">
        <f t="shared" si="7"/>
        <v>209444000</v>
      </c>
    </row>
    <row r="23" spans="2:18" ht="16.5" customHeight="1" x14ac:dyDescent="0.2">
      <c r="B23" s="20" t="s">
        <v>199</v>
      </c>
      <c r="C23" s="20" t="s">
        <v>200</v>
      </c>
      <c r="D23" s="21">
        <v>233333334</v>
      </c>
      <c r="E23" s="22">
        <v>71</v>
      </c>
      <c r="F23" s="13">
        <v>1631868000</v>
      </c>
      <c r="G23" s="24">
        <v>250000000</v>
      </c>
      <c r="H23" s="24">
        <v>250000000</v>
      </c>
      <c r="I23" s="24">
        <v>250000000</v>
      </c>
      <c r="J23" s="24">
        <v>98000000</v>
      </c>
      <c r="K23" s="24">
        <v>98000000</v>
      </c>
      <c r="L23" s="24">
        <v>98000000</v>
      </c>
      <c r="M23" s="24">
        <v>98000000</v>
      </c>
      <c r="N23" s="24">
        <v>98000000</v>
      </c>
      <c r="O23" s="24">
        <v>98000000</v>
      </c>
      <c r="P23" s="24">
        <v>98000000</v>
      </c>
      <c r="Q23" s="24">
        <v>98000000</v>
      </c>
      <c r="R23" s="25">
        <v>97868000</v>
      </c>
    </row>
    <row r="24" spans="2:18" ht="16.5" customHeight="1" x14ac:dyDescent="0.2">
      <c r="B24" s="20" t="s">
        <v>201</v>
      </c>
      <c r="C24" s="20" t="s">
        <v>202</v>
      </c>
      <c r="D24" s="21">
        <v>1210984998</v>
      </c>
      <c r="E24" s="22">
        <v>7</v>
      </c>
      <c r="F24" s="13">
        <v>1339000000</v>
      </c>
      <c r="G24" s="24">
        <v>111584000</v>
      </c>
      <c r="H24" s="24">
        <v>111584000</v>
      </c>
      <c r="I24" s="24">
        <v>111584000</v>
      </c>
      <c r="J24" s="24">
        <v>111584000</v>
      </c>
      <c r="K24" s="24">
        <v>111584000</v>
      </c>
      <c r="L24" s="24">
        <v>111584000</v>
      </c>
      <c r="M24" s="24">
        <v>111584000</v>
      </c>
      <c r="N24" s="24">
        <v>111584000</v>
      </c>
      <c r="O24" s="24">
        <v>111584000</v>
      </c>
      <c r="P24" s="24">
        <v>111584000</v>
      </c>
      <c r="Q24" s="24">
        <v>111584000</v>
      </c>
      <c r="R24" s="24">
        <v>111576000</v>
      </c>
    </row>
    <row r="25" spans="2:18" ht="16.5" customHeight="1" x14ac:dyDescent="0.2">
      <c r="B25" s="20" t="s">
        <v>203</v>
      </c>
      <c r="C25" s="20" t="s">
        <v>204</v>
      </c>
      <c r="D25" s="21">
        <v>950000000</v>
      </c>
      <c r="E25" s="22">
        <v>0</v>
      </c>
      <c r="F25" s="13">
        <f>+F26</f>
        <v>600000000</v>
      </c>
      <c r="G25" s="13">
        <f t="shared" ref="G25:R25" si="8">+G26</f>
        <v>50000000</v>
      </c>
      <c r="H25" s="13">
        <f t="shared" si="8"/>
        <v>50000000</v>
      </c>
      <c r="I25" s="13">
        <f t="shared" si="8"/>
        <v>50000000</v>
      </c>
      <c r="J25" s="13">
        <f t="shared" si="8"/>
        <v>50000000</v>
      </c>
      <c r="K25" s="13">
        <f t="shared" si="8"/>
        <v>50000000</v>
      </c>
      <c r="L25" s="13">
        <f t="shared" si="8"/>
        <v>50000000</v>
      </c>
      <c r="M25" s="13">
        <f t="shared" si="8"/>
        <v>50000000</v>
      </c>
      <c r="N25" s="13">
        <f t="shared" si="8"/>
        <v>50000000</v>
      </c>
      <c r="O25" s="13">
        <f t="shared" si="8"/>
        <v>50000000</v>
      </c>
      <c r="P25" s="13">
        <f t="shared" si="8"/>
        <v>50000000</v>
      </c>
      <c r="Q25" s="13">
        <f t="shared" si="8"/>
        <v>50000000</v>
      </c>
      <c r="R25" s="13">
        <f t="shared" si="8"/>
        <v>50000000</v>
      </c>
    </row>
    <row r="26" spans="2:18" ht="16.5" customHeight="1" x14ac:dyDescent="0.2">
      <c r="B26" s="20" t="s">
        <v>205</v>
      </c>
      <c r="C26" s="20" t="s">
        <v>206</v>
      </c>
      <c r="D26" s="21">
        <v>950000000</v>
      </c>
      <c r="E26" s="22">
        <v>0</v>
      </c>
      <c r="F26" s="13">
        <v>600000000</v>
      </c>
      <c r="G26" s="24">
        <v>50000000</v>
      </c>
      <c r="H26" s="24">
        <v>50000000</v>
      </c>
      <c r="I26" s="24">
        <v>50000000</v>
      </c>
      <c r="J26" s="24">
        <v>50000000</v>
      </c>
      <c r="K26" s="24">
        <v>50000000</v>
      </c>
      <c r="L26" s="24">
        <v>50000000</v>
      </c>
      <c r="M26" s="24">
        <v>50000000</v>
      </c>
      <c r="N26" s="24">
        <v>50000000</v>
      </c>
      <c r="O26" s="24">
        <v>50000000</v>
      </c>
      <c r="P26" s="24">
        <v>50000000</v>
      </c>
      <c r="Q26" s="24">
        <v>50000000</v>
      </c>
      <c r="R26" s="24">
        <v>50000000</v>
      </c>
    </row>
    <row r="27" spans="2:18" ht="16.5" customHeight="1" x14ac:dyDescent="0.2">
      <c r="B27" s="20" t="s">
        <v>207</v>
      </c>
      <c r="C27" s="20" t="s">
        <v>208</v>
      </c>
      <c r="D27" s="21">
        <v>13826671.779999999</v>
      </c>
      <c r="E27" s="22">
        <v>40</v>
      </c>
      <c r="F27" s="13">
        <f>+F29+F31+F33</f>
        <v>15000000</v>
      </c>
      <c r="G27" s="13">
        <f t="shared" ref="G27:R27" si="9">+G29+G31+G33</f>
        <v>1250000</v>
      </c>
      <c r="H27" s="13">
        <f t="shared" si="9"/>
        <v>1250000</v>
      </c>
      <c r="I27" s="13">
        <f t="shared" si="9"/>
        <v>1250000</v>
      </c>
      <c r="J27" s="13">
        <f t="shared" si="9"/>
        <v>1250000</v>
      </c>
      <c r="K27" s="13">
        <f t="shared" si="9"/>
        <v>1250000</v>
      </c>
      <c r="L27" s="13">
        <f t="shared" si="9"/>
        <v>1250000</v>
      </c>
      <c r="M27" s="13">
        <f t="shared" si="9"/>
        <v>1250000</v>
      </c>
      <c r="N27" s="13">
        <f t="shared" si="9"/>
        <v>1250000</v>
      </c>
      <c r="O27" s="13">
        <f t="shared" si="9"/>
        <v>1250000</v>
      </c>
      <c r="P27" s="13">
        <f t="shared" si="9"/>
        <v>1250000</v>
      </c>
      <c r="Q27" s="13">
        <f t="shared" si="9"/>
        <v>1250000</v>
      </c>
      <c r="R27" s="13">
        <f t="shared" si="9"/>
        <v>1250000</v>
      </c>
    </row>
    <row r="28" spans="2:18" ht="16.5" customHeight="1" x14ac:dyDescent="0.2">
      <c r="B28" s="20" t="s">
        <v>209</v>
      </c>
      <c r="C28" s="20" t="s">
        <v>210</v>
      </c>
      <c r="D28" s="21">
        <v>10000000</v>
      </c>
      <c r="E28" s="22">
        <v>0</v>
      </c>
      <c r="F28" s="13">
        <f>+F29</f>
        <v>10000000</v>
      </c>
      <c r="G28" s="13">
        <f t="shared" ref="G28:R28" si="10">+G29</f>
        <v>833333</v>
      </c>
      <c r="H28" s="13">
        <f t="shared" si="10"/>
        <v>833333</v>
      </c>
      <c r="I28" s="13">
        <f t="shared" si="10"/>
        <v>833333</v>
      </c>
      <c r="J28" s="13">
        <f t="shared" si="10"/>
        <v>833333</v>
      </c>
      <c r="K28" s="13">
        <f t="shared" si="10"/>
        <v>833333</v>
      </c>
      <c r="L28" s="13">
        <f t="shared" si="10"/>
        <v>833333</v>
      </c>
      <c r="M28" s="13">
        <f t="shared" si="10"/>
        <v>833333</v>
      </c>
      <c r="N28" s="13">
        <f t="shared" si="10"/>
        <v>833333</v>
      </c>
      <c r="O28" s="13">
        <f t="shared" si="10"/>
        <v>833333</v>
      </c>
      <c r="P28" s="13">
        <f t="shared" si="10"/>
        <v>833333</v>
      </c>
      <c r="Q28" s="13">
        <f t="shared" si="10"/>
        <v>833333</v>
      </c>
      <c r="R28" s="13">
        <f t="shared" si="10"/>
        <v>833337</v>
      </c>
    </row>
    <row r="29" spans="2:18" ht="16.5" customHeight="1" x14ac:dyDescent="0.2">
      <c r="B29" s="20" t="s">
        <v>211</v>
      </c>
      <c r="C29" s="20" t="s">
        <v>212</v>
      </c>
      <c r="D29" s="21">
        <v>10000000</v>
      </c>
      <c r="E29" s="22">
        <v>0</v>
      </c>
      <c r="F29" s="13">
        <v>10000000</v>
      </c>
      <c r="G29" s="24">
        <v>833333</v>
      </c>
      <c r="H29" s="24">
        <v>833333</v>
      </c>
      <c r="I29" s="24">
        <v>833333</v>
      </c>
      <c r="J29" s="24">
        <v>833333</v>
      </c>
      <c r="K29" s="24">
        <v>833333</v>
      </c>
      <c r="L29" s="24">
        <v>833333</v>
      </c>
      <c r="M29" s="24">
        <v>833333</v>
      </c>
      <c r="N29" s="24">
        <v>833333</v>
      </c>
      <c r="O29" s="24">
        <v>833333</v>
      </c>
      <c r="P29" s="24">
        <v>833333</v>
      </c>
      <c r="Q29" s="24">
        <v>833333</v>
      </c>
      <c r="R29" s="24">
        <v>833337</v>
      </c>
    </row>
    <row r="30" spans="2:18" ht="16.5" customHeight="1" x14ac:dyDescent="0.2">
      <c r="B30" s="20" t="s">
        <v>213</v>
      </c>
      <c r="C30" s="20" t="s">
        <v>214</v>
      </c>
      <c r="D30" s="21">
        <v>3826671.78</v>
      </c>
      <c r="E30" s="22">
        <v>71</v>
      </c>
      <c r="F30" s="13">
        <f>+F31+F33</f>
        <v>5000000</v>
      </c>
      <c r="G30" s="13">
        <f t="shared" ref="G30:R30" si="11">+G31+G33</f>
        <v>416667</v>
      </c>
      <c r="H30" s="13">
        <f t="shared" si="11"/>
        <v>416667</v>
      </c>
      <c r="I30" s="13">
        <f t="shared" si="11"/>
        <v>416667</v>
      </c>
      <c r="J30" s="13">
        <f t="shared" si="11"/>
        <v>416667</v>
      </c>
      <c r="K30" s="13">
        <f t="shared" si="11"/>
        <v>416667</v>
      </c>
      <c r="L30" s="13">
        <f t="shared" si="11"/>
        <v>416667</v>
      </c>
      <c r="M30" s="13">
        <f t="shared" si="11"/>
        <v>416667</v>
      </c>
      <c r="N30" s="13">
        <f t="shared" si="11"/>
        <v>416667</v>
      </c>
      <c r="O30" s="13">
        <f t="shared" si="11"/>
        <v>416667</v>
      </c>
      <c r="P30" s="13">
        <f t="shared" si="11"/>
        <v>416667</v>
      </c>
      <c r="Q30" s="13">
        <f t="shared" si="11"/>
        <v>416667</v>
      </c>
      <c r="R30" s="13">
        <f t="shared" si="11"/>
        <v>416663</v>
      </c>
    </row>
    <row r="31" spans="2:18" ht="16.5" customHeight="1" x14ac:dyDescent="0.2">
      <c r="B31" s="20" t="s">
        <v>215</v>
      </c>
      <c r="C31" s="20" t="s">
        <v>216</v>
      </c>
      <c r="D31" s="21">
        <v>2723794.73</v>
      </c>
      <c r="E31" s="22">
        <v>46</v>
      </c>
      <c r="F31" s="13">
        <f>+F32</f>
        <v>5000000</v>
      </c>
      <c r="G31" s="13">
        <f t="shared" ref="G31:R31" si="12">+G32</f>
        <v>416667</v>
      </c>
      <c r="H31" s="13">
        <f t="shared" si="12"/>
        <v>416667</v>
      </c>
      <c r="I31" s="13">
        <f t="shared" si="12"/>
        <v>416667</v>
      </c>
      <c r="J31" s="13">
        <f t="shared" si="12"/>
        <v>416667</v>
      </c>
      <c r="K31" s="13">
        <f t="shared" si="12"/>
        <v>416667</v>
      </c>
      <c r="L31" s="13">
        <f t="shared" si="12"/>
        <v>416667</v>
      </c>
      <c r="M31" s="13">
        <f t="shared" si="12"/>
        <v>416667</v>
      </c>
      <c r="N31" s="13">
        <f t="shared" si="12"/>
        <v>416667</v>
      </c>
      <c r="O31" s="13">
        <f t="shared" si="12"/>
        <v>416667</v>
      </c>
      <c r="P31" s="13">
        <f t="shared" si="12"/>
        <v>416667</v>
      </c>
      <c r="Q31" s="13">
        <f t="shared" si="12"/>
        <v>416667</v>
      </c>
      <c r="R31" s="13">
        <f t="shared" si="12"/>
        <v>416663</v>
      </c>
    </row>
    <row r="32" spans="2:18" ht="16.5" customHeight="1" x14ac:dyDescent="0.2">
      <c r="B32" s="20" t="s">
        <v>217</v>
      </c>
      <c r="C32" s="20" t="s">
        <v>218</v>
      </c>
      <c r="D32" s="21">
        <v>2723794.73</v>
      </c>
      <c r="E32" s="22">
        <v>46</v>
      </c>
      <c r="F32" s="13">
        <v>5000000</v>
      </c>
      <c r="G32" s="24">
        <v>416667</v>
      </c>
      <c r="H32" s="24">
        <v>416667</v>
      </c>
      <c r="I32" s="24">
        <v>416667</v>
      </c>
      <c r="J32" s="24">
        <v>416667</v>
      </c>
      <c r="K32" s="24">
        <v>416667</v>
      </c>
      <c r="L32" s="24">
        <v>416667</v>
      </c>
      <c r="M32" s="24">
        <v>416667</v>
      </c>
      <c r="N32" s="24">
        <v>416667</v>
      </c>
      <c r="O32" s="24">
        <v>416667</v>
      </c>
      <c r="P32" s="24">
        <v>416667</v>
      </c>
      <c r="Q32" s="24">
        <v>416667</v>
      </c>
      <c r="R32" s="24">
        <v>416663</v>
      </c>
    </row>
    <row r="33" spans="2:18" ht="16.5" customHeight="1" x14ac:dyDescent="0.2">
      <c r="B33" s="20" t="s">
        <v>219</v>
      </c>
      <c r="C33" s="20" t="s">
        <v>220</v>
      </c>
      <c r="D33" s="21">
        <v>1102877.05</v>
      </c>
      <c r="E33" s="22">
        <v>86</v>
      </c>
      <c r="F33" s="13">
        <f>+F34</f>
        <v>0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6.5" customHeight="1" x14ac:dyDescent="0.2">
      <c r="B34" s="20" t="s">
        <v>221</v>
      </c>
      <c r="C34" s="20" t="s">
        <v>222</v>
      </c>
      <c r="D34" s="21">
        <v>1102877.05</v>
      </c>
      <c r="E34" s="22">
        <v>86</v>
      </c>
      <c r="F34" s="1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6.5" customHeight="1" x14ac:dyDescent="0.2">
      <c r="B35" s="39"/>
      <c r="C35" s="39"/>
      <c r="D35" s="40"/>
      <c r="E35" s="40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2:18" ht="16.5" customHeight="1" x14ac:dyDescent="0.2">
      <c r="B36" s="39"/>
      <c r="C36" s="39"/>
      <c r="D36" s="40"/>
      <c r="E36" s="4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2:18" ht="33" customHeight="1" x14ac:dyDescent="0.2">
      <c r="B37" s="48" t="s">
        <v>166</v>
      </c>
      <c r="C37" s="48" t="s">
        <v>2</v>
      </c>
      <c r="D37" s="48" t="s">
        <v>167</v>
      </c>
      <c r="E37" s="49" t="s">
        <v>168</v>
      </c>
      <c r="F37" s="50" t="s">
        <v>228</v>
      </c>
      <c r="G37" s="23" t="s">
        <v>232</v>
      </c>
      <c r="H37" s="23" t="s">
        <v>233</v>
      </c>
      <c r="I37" s="23" t="s">
        <v>234</v>
      </c>
      <c r="J37" s="42"/>
      <c r="K37" s="42"/>
      <c r="L37" s="42"/>
      <c r="M37" s="42"/>
      <c r="N37" s="42"/>
      <c r="O37" s="42"/>
      <c r="P37" s="42"/>
      <c r="Q37" s="42"/>
      <c r="R37" s="42"/>
    </row>
    <row r="38" spans="2:18" x14ac:dyDescent="0.2">
      <c r="B38" s="17" t="s">
        <v>169</v>
      </c>
      <c r="C38" s="17" t="s">
        <v>170</v>
      </c>
      <c r="D38" s="18">
        <v>2524632569.3499999</v>
      </c>
      <c r="E38" s="19">
        <v>31</v>
      </c>
      <c r="F38" s="13">
        <f>+F39</f>
        <v>3750126000</v>
      </c>
      <c r="G38" s="13">
        <f t="shared" ref="G38:I38" si="13">+G39</f>
        <v>274522167</v>
      </c>
      <c r="H38" s="13">
        <f t="shared" si="13"/>
        <v>274522167</v>
      </c>
      <c r="I38" s="13">
        <f t="shared" si="13"/>
        <v>274522167</v>
      </c>
    </row>
    <row r="39" spans="2:18" x14ac:dyDescent="0.2">
      <c r="B39" s="17" t="s">
        <v>171</v>
      </c>
      <c r="C39" s="17" t="s">
        <v>172</v>
      </c>
      <c r="D39" s="18">
        <v>2510805897.5700002</v>
      </c>
      <c r="E39" s="19">
        <v>31</v>
      </c>
      <c r="F39" s="13">
        <f>+F41+F55</f>
        <v>3750126000</v>
      </c>
      <c r="G39" s="13">
        <f t="shared" ref="G39:I39" si="14">+G41+G55</f>
        <v>274522167</v>
      </c>
      <c r="H39" s="13">
        <f t="shared" si="14"/>
        <v>274522167</v>
      </c>
      <c r="I39" s="13">
        <f t="shared" si="14"/>
        <v>274522167</v>
      </c>
    </row>
    <row r="40" spans="2:18" x14ac:dyDescent="0.2">
      <c r="B40" s="17" t="s">
        <v>173</v>
      </c>
      <c r="C40" s="17" t="s">
        <v>174</v>
      </c>
      <c r="D40" s="18">
        <v>-41906372</v>
      </c>
      <c r="E40" s="19">
        <v>0</v>
      </c>
      <c r="F40" s="13"/>
      <c r="G40" s="13"/>
      <c r="H40" s="13"/>
      <c r="I40" s="13"/>
    </row>
    <row r="41" spans="2:18" x14ac:dyDescent="0.2">
      <c r="B41" s="17" t="s">
        <v>175</v>
      </c>
      <c r="C41" s="17" t="s">
        <v>176</v>
      </c>
      <c r="D41" s="18">
        <v>1602712269.5699999</v>
      </c>
      <c r="E41" s="19">
        <v>41</v>
      </c>
      <c r="F41" s="13">
        <f>+F42+F45+F47+F50+F57</f>
        <v>3150126000</v>
      </c>
      <c r="G41" s="13">
        <f t="shared" ref="G41:I41" si="15">+G42+G45+G47+G50+G57</f>
        <v>224522167</v>
      </c>
      <c r="H41" s="13">
        <f t="shared" si="15"/>
        <v>224522167</v>
      </c>
      <c r="I41" s="13">
        <f t="shared" si="15"/>
        <v>224522167</v>
      </c>
    </row>
    <row r="42" spans="2:18" x14ac:dyDescent="0.2">
      <c r="B42" s="17" t="s">
        <v>177</v>
      </c>
      <c r="C42" s="17" t="s">
        <v>178</v>
      </c>
      <c r="D42" s="18">
        <v>3000000</v>
      </c>
      <c r="E42" s="19">
        <v>0</v>
      </c>
      <c r="F42" s="13">
        <f>+F43</f>
        <v>3000000</v>
      </c>
      <c r="G42" s="13">
        <f t="shared" ref="G42:I43" si="16">+G43</f>
        <v>250000</v>
      </c>
      <c r="H42" s="13">
        <f t="shared" si="16"/>
        <v>250000</v>
      </c>
      <c r="I42" s="13">
        <f t="shared" si="16"/>
        <v>250000</v>
      </c>
    </row>
    <row r="43" spans="2:18" x14ac:dyDescent="0.2">
      <c r="B43" s="17" t="s">
        <v>179</v>
      </c>
      <c r="C43" s="17" t="s">
        <v>180</v>
      </c>
      <c r="D43" s="18">
        <v>3000000</v>
      </c>
      <c r="E43" s="19">
        <v>0</v>
      </c>
      <c r="F43" s="13">
        <f>+F44</f>
        <v>3000000</v>
      </c>
      <c r="G43" s="13">
        <f t="shared" si="16"/>
        <v>250000</v>
      </c>
      <c r="H43" s="13">
        <f t="shared" si="16"/>
        <v>250000</v>
      </c>
      <c r="I43" s="13">
        <f t="shared" si="16"/>
        <v>250000</v>
      </c>
    </row>
    <row r="44" spans="2:18" x14ac:dyDescent="0.2">
      <c r="B44" s="20" t="s">
        <v>181</v>
      </c>
      <c r="C44" s="20" t="s">
        <v>182</v>
      </c>
      <c r="D44" s="21">
        <v>3000000</v>
      </c>
      <c r="E44" s="22">
        <v>0</v>
      </c>
      <c r="F44" s="13">
        <v>3000000</v>
      </c>
      <c r="G44" s="24">
        <v>250000</v>
      </c>
      <c r="H44" s="24">
        <v>250000</v>
      </c>
      <c r="I44" s="24">
        <v>250000</v>
      </c>
    </row>
    <row r="45" spans="2:18" x14ac:dyDescent="0.2">
      <c r="B45" s="20" t="s">
        <v>183</v>
      </c>
      <c r="C45" s="20" t="s">
        <v>184</v>
      </c>
      <c r="D45" s="21">
        <v>2000000</v>
      </c>
      <c r="E45" s="22">
        <v>0</v>
      </c>
      <c r="F45" s="13">
        <f>+F46</f>
        <v>2000000</v>
      </c>
      <c r="G45" s="13">
        <f t="shared" ref="G45:I45" si="17">+G46</f>
        <v>166667</v>
      </c>
      <c r="H45" s="13">
        <f t="shared" si="17"/>
        <v>166667</v>
      </c>
      <c r="I45" s="13">
        <f t="shared" si="17"/>
        <v>166667</v>
      </c>
    </row>
    <row r="46" spans="2:18" x14ac:dyDescent="0.2">
      <c r="B46" s="20" t="s">
        <v>185</v>
      </c>
      <c r="C46" s="20" t="s">
        <v>186</v>
      </c>
      <c r="D46" s="21">
        <v>2000000</v>
      </c>
      <c r="E46" s="22">
        <v>0</v>
      </c>
      <c r="F46" s="13">
        <v>2000000</v>
      </c>
      <c r="G46" s="24">
        <v>166667</v>
      </c>
      <c r="H46" s="24">
        <v>166667</v>
      </c>
      <c r="I46" s="24">
        <v>166667</v>
      </c>
    </row>
    <row r="47" spans="2:18" x14ac:dyDescent="0.2">
      <c r="B47" s="20" t="s">
        <v>187</v>
      </c>
      <c r="C47" s="20" t="s">
        <v>188</v>
      </c>
      <c r="D47" s="21">
        <v>153393937.56999999</v>
      </c>
      <c r="E47" s="22">
        <v>24</v>
      </c>
      <c r="F47" s="13">
        <f>SUM(F48:F49)</f>
        <v>159258000</v>
      </c>
      <c r="G47" s="13">
        <f t="shared" ref="G47:I47" si="18">SUM(G48:G49)</f>
        <v>13271500</v>
      </c>
      <c r="H47" s="13">
        <f t="shared" si="18"/>
        <v>13271500</v>
      </c>
      <c r="I47" s="13">
        <f t="shared" si="18"/>
        <v>13271500</v>
      </c>
    </row>
    <row r="48" spans="2:18" x14ac:dyDescent="0.2">
      <c r="B48" s="20" t="s">
        <v>189</v>
      </c>
      <c r="C48" s="20" t="s">
        <v>190</v>
      </c>
      <c r="D48" s="21">
        <v>150846387.56999999</v>
      </c>
      <c r="E48" s="22">
        <v>25</v>
      </c>
      <c r="F48" s="13">
        <v>156258000</v>
      </c>
      <c r="G48" s="24">
        <v>13021500</v>
      </c>
      <c r="H48" s="24">
        <v>13021500</v>
      </c>
      <c r="I48" s="24">
        <v>13021500</v>
      </c>
    </row>
    <row r="49" spans="2:9" x14ac:dyDescent="0.2">
      <c r="B49" s="20" t="s">
        <v>191</v>
      </c>
      <c r="C49" s="20" t="s">
        <v>192</v>
      </c>
      <c r="D49" s="21">
        <v>2547550</v>
      </c>
      <c r="E49" s="22">
        <v>15</v>
      </c>
      <c r="F49" s="13">
        <v>3000000</v>
      </c>
      <c r="G49" s="24">
        <v>250000</v>
      </c>
      <c r="H49" s="24">
        <v>250000</v>
      </c>
      <c r="I49" s="24">
        <v>250000</v>
      </c>
    </row>
    <row r="50" spans="2:9" ht="30" x14ac:dyDescent="0.2">
      <c r="B50" s="20" t="s">
        <v>193</v>
      </c>
      <c r="C50" s="20" t="s">
        <v>194</v>
      </c>
      <c r="D50" s="21">
        <v>1444318332</v>
      </c>
      <c r="E50" s="22">
        <v>42</v>
      </c>
      <c r="F50" s="13">
        <f>+F51</f>
        <v>2970868000</v>
      </c>
      <c r="G50" s="13">
        <f t="shared" ref="G50:I51" si="19">+G51</f>
        <v>209584000</v>
      </c>
      <c r="H50" s="13">
        <f t="shared" si="19"/>
        <v>209584000</v>
      </c>
      <c r="I50" s="13">
        <f t="shared" si="19"/>
        <v>209584000</v>
      </c>
    </row>
    <row r="51" spans="2:9" ht="30" x14ac:dyDescent="0.2">
      <c r="B51" s="20" t="s">
        <v>195</v>
      </c>
      <c r="C51" s="20" t="s">
        <v>196</v>
      </c>
      <c r="D51" s="21">
        <v>1444318332</v>
      </c>
      <c r="E51" s="22">
        <v>42</v>
      </c>
      <c r="F51" s="13">
        <f>+F52</f>
        <v>2970868000</v>
      </c>
      <c r="G51" s="13">
        <f t="shared" si="19"/>
        <v>209584000</v>
      </c>
      <c r="H51" s="13">
        <f t="shared" si="19"/>
        <v>209584000</v>
      </c>
      <c r="I51" s="13">
        <f t="shared" si="19"/>
        <v>209584000</v>
      </c>
    </row>
    <row r="52" spans="2:9" x14ac:dyDescent="0.2">
      <c r="B52" s="20" t="s">
        <v>197</v>
      </c>
      <c r="C52" s="20" t="s">
        <v>198</v>
      </c>
      <c r="D52" s="21">
        <v>1444318332</v>
      </c>
      <c r="E52" s="22">
        <v>42</v>
      </c>
      <c r="F52" s="13">
        <f>SUM(F53:F54)</f>
        <v>2970868000</v>
      </c>
      <c r="G52" s="13">
        <f t="shared" ref="G52:I52" si="20">SUM(G53:G54)</f>
        <v>209584000</v>
      </c>
      <c r="H52" s="13">
        <f t="shared" si="20"/>
        <v>209584000</v>
      </c>
      <c r="I52" s="13">
        <f t="shared" si="20"/>
        <v>209584000</v>
      </c>
    </row>
    <row r="53" spans="2:9" x14ac:dyDescent="0.2">
      <c r="B53" s="20" t="s">
        <v>199</v>
      </c>
      <c r="C53" s="20" t="s">
        <v>200</v>
      </c>
      <c r="D53" s="21">
        <v>233333334</v>
      </c>
      <c r="E53" s="22">
        <v>71</v>
      </c>
      <c r="F53" s="13">
        <v>1631868000</v>
      </c>
      <c r="G53" s="24">
        <v>98000000</v>
      </c>
      <c r="H53" s="24">
        <v>98000000</v>
      </c>
      <c r="I53" s="24">
        <v>98000000</v>
      </c>
    </row>
    <row r="54" spans="2:9" x14ac:dyDescent="0.2">
      <c r="B54" s="20" t="s">
        <v>201</v>
      </c>
      <c r="C54" s="20" t="s">
        <v>202</v>
      </c>
      <c r="D54" s="21">
        <v>1210984998</v>
      </c>
      <c r="E54" s="22">
        <v>7</v>
      </c>
      <c r="F54" s="13">
        <v>1339000000</v>
      </c>
      <c r="G54" s="24">
        <v>111584000</v>
      </c>
      <c r="H54" s="24">
        <v>111584000</v>
      </c>
      <c r="I54" s="24">
        <v>111584000</v>
      </c>
    </row>
    <row r="55" spans="2:9" x14ac:dyDescent="0.2">
      <c r="B55" s="20" t="s">
        <v>203</v>
      </c>
      <c r="C55" s="20" t="s">
        <v>204</v>
      </c>
      <c r="D55" s="21">
        <v>950000000</v>
      </c>
      <c r="E55" s="22">
        <v>0</v>
      </c>
      <c r="F55" s="13">
        <f>+F56</f>
        <v>600000000</v>
      </c>
      <c r="G55" s="13">
        <f t="shared" ref="G55:I55" si="21">+G56</f>
        <v>50000000</v>
      </c>
      <c r="H55" s="13">
        <f t="shared" si="21"/>
        <v>50000000</v>
      </c>
      <c r="I55" s="13">
        <f t="shared" si="21"/>
        <v>50000000</v>
      </c>
    </row>
    <row r="56" spans="2:9" x14ac:dyDescent="0.2">
      <c r="B56" s="20" t="s">
        <v>205</v>
      </c>
      <c r="C56" s="20" t="s">
        <v>206</v>
      </c>
      <c r="D56" s="21">
        <v>950000000</v>
      </c>
      <c r="E56" s="22">
        <v>0</v>
      </c>
      <c r="F56" s="13">
        <v>600000000</v>
      </c>
      <c r="G56" s="24">
        <v>50000000</v>
      </c>
      <c r="H56" s="24">
        <v>50000000</v>
      </c>
      <c r="I56" s="24">
        <v>50000000</v>
      </c>
    </row>
    <row r="57" spans="2:9" x14ac:dyDescent="0.2">
      <c r="B57" s="20" t="s">
        <v>207</v>
      </c>
      <c r="C57" s="20" t="s">
        <v>208</v>
      </c>
      <c r="D57" s="21">
        <v>13826671.779999999</v>
      </c>
      <c r="E57" s="22">
        <v>40</v>
      </c>
      <c r="F57" s="13">
        <f>+F59+F61+F63</f>
        <v>15000000</v>
      </c>
      <c r="G57" s="13">
        <f t="shared" ref="G57:I57" si="22">+G59+G61+G63</f>
        <v>1250000</v>
      </c>
      <c r="H57" s="13">
        <f t="shared" si="22"/>
        <v>1250000</v>
      </c>
      <c r="I57" s="13">
        <f t="shared" si="22"/>
        <v>1250000</v>
      </c>
    </row>
    <row r="58" spans="2:9" x14ac:dyDescent="0.2">
      <c r="B58" s="20" t="s">
        <v>209</v>
      </c>
      <c r="C58" s="20" t="s">
        <v>210</v>
      </c>
      <c r="D58" s="21">
        <v>10000000</v>
      </c>
      <c r="E58" s="22">
        <v>0</v>
      </c>
      <c r="F58" s="13">
        <f>+F59</f>
        <v>10000000</v>
      </c>
      <c r="G58" s="13">
        <f t="shared" ref="G58:I58" si="23">+G59</f>
        <v>833333</v>
      </c>
      <c r="H58" s="13">
        <f t="shared" si="23"/>
        <v>833333</v>
      </c>
      <c r="I58" s="13">
        <f t="shared" si="23"/>
        <v>833333</v>
      </c>
    </row>
    <row r="59" spans="2:9" x14ac:dyDescent="0.2">
      <c r="B59" s="20" t="s">
        <v>211</v>
      </c>
      <c r="C59" s="20" t="s">
        <v>212</v>
      </c>
      <c r="D59" s="21">
        <v>10000000</v>
      </c>
      <c r="E59" s="22">
        <v>0</v>
      </c>
      <c r="F59" s="13">
        <v>10000000</v>
      </c>
      <c r="G59" s="24">
        <v>833333</v>
      </c>
      <c r="H59" s="24">
        <v>833333</v>
      </c>
      <c r="I59" s="24">
        <v>833333</v>
      </c>
    </row>
    <row r="60" spans="2:9" ht="30" x14ac:dyDescent="0.2">
      <c r="B60" s="20" t="s">
        <v>213</v>
      </c>
      <c r="C60" s="20" t="s">
        <v>214</v>
      </c>
      <c r="D60" s="21">
        <v>3826671.78</v>
      </c>
      <c r="E60" s="22">
        <v>71</v>
      </c>
      <c r="F60" s="13">
        <f>+F61+F63</f>
        <v>5000000</v>
      </c>
      <c r="G60" s="13">
        <f t="shared" ref="G60:I60" si="24">+G61+G63</f>
        <v>416667</v>
      </c>
      <c r="H60" s="13">
        <f t="shared" si="24"/>
        <v>416667</v>
      </c>
      <c r="I60" s="13">
        <f t="shared" si="24"/>
        <v>416667</v>
      </c>
    </row>
    <row r="61" spans="2:9" ht="30" x14ac:dyDescent="0.2">
      <c r="B61" s="20" t="s">
        <v>215</v>
      </c>
      <c r="C61" s="20" t="s">
        <v>216</v>
      </c>
      <c r="D61" s="21">
        <v>2723794.73</v>
      </c>
      <c r="E61" s="22">
        <v>46</v>
      </c>
      <c r="F61" s="13">
        <f>+F62</f>
        <v>5000000</v>
      </c>
      <c r="G61" s="13">
        <f t="shared" ref="G61:I61" si="25">+G62</f>
        <v>416667</v>
      </c>
      <c r="H61" s="13">
        <f t="shared" si="25"/>
        <v>416667</v>
      </c>
      <c r="I61" s="13">
        <f t="shared" si="25"/>
        <v>416667</v>
      </c>
    </row>
    <row r="62" spans="2:9" ht="30" x14ac:dyDescent="0.2">
      <c r="B62" s="20" t="s">
        <v>217</v>
      </c>
      <c r="C62" s="20" t="s">
        <v>218</v>
      </c>
      <c r="D62" s="21">
        <v>2723794.73</v>
      </c>
      <c r="E62" s="22">
        <v>46</v>
      </c>
      <c r="F62" s="13">
        <v>5000000</v>
      </c>
      <c r="G62" s="24">
        <v>416667</v>
      </c>
      <c r="H62" s="24">
        <v>416667</v>
      </c>
      <c r="I62" s="24">
        <v>416667</v>
      </c>
    </row>
    <row r="63" spans="2:9" ht="30" x14ac:dyDescent="0.2">
      <c r="B63" s="20" t="s">
        <v>219</v>
      </c>
      <c r="C63" s="20" t="s">
        <v>220</v>
      </c>
      <c r="D63" s="21">
        <v>1102877.05</v>
      </c>
      <c r="E63" s="22">
        <v>86</v>
      </c>
      <c r="F63" s="13">
        <f>+F64</f>
        <v>0</v>
      </c>
      <c r="G63" s="24"/>
      <c r="H63" s="24"/>
      <c r="I63" s="24"/>
    </row>
    <row r="64" spans="2:9" ht="30" x14ac:dyDescent="0.2">
      <c r="B64" s="20" t="s">
        <v>221</v>
      </c>
      <c r="C64" s="20" t="s">
        <v>222</v>
      </c>
      <c r="D64" s="21">
        <v>1102877.05</v>
      </c>
      <c r="E64" s="22">
        <v>86</v>
      </c>
      <c r="F64" s="13"/>
      <c r="G64" s="24"/>
      <c r="H64" s="24"/>
      <c r="I64" s="24"/>
    </row>
    <row r="68" spans="2:9" ht="30" x14ac:dyDescent="0.2">
      <c r="B68" s="48" t="s">
        <v>166</v>
      </c>
      <c r="C68" s="48" t="s">
        <v>2</v>
      </c>
      <c r="D68" s="48" t="s">
        <v>167</v>
      </c>
      <c r="E68" s="49" t="s">
        <v>168</v>
      </c>
      <c r="F68" s="50" t="s">
        <v>228</v>
      </c>
      <c r="G68" s="51" t="s">
        <v>235</v>
      </c>
      <c r="H68" s="23" t="s">
        <v>236</v>
      </c>
      <c r="I68" s="23" t="s">
        <v>237</v>
      </c>
    </row>
    <row r="69" spans="2:9" x14ac:dyDescent="0.2">
      <c r="B69" s="17" t="s">
        <v>169</v>
      </c>
      <c r="C69" s="17" t="s">
        <v>170</v>
      </c>
      <c r="D69" s="18">
        <v>2524632569.3499999</v>
      </c>
      <c r="E69" s="19">
        <v>31</v>
      </c>
      <c r="F69" s="13">
        <f>+F70</f>
        <v>3750126000</v>
      </c>
      <c r="G69" s="13">
        <f t="shared" ref="G69:I69" si="26">+G70</f>
        <v>274522167</v>
      </c>
      <c r="H69" s="13">
        <f t="shared" si="26"/>
        <v>274522167</v>
      </c>
      <c r="I69" s="13">
        <f t="shared" si="26"/>
        <v>274522167</v>
      </c>
    </row>
    <row r="70" spans="2:9" x14ac:dyDescent="0.2">
      <c r="B70" s="17" t="s">
        <v>171</v>
      </c>
      <c r="C70" s="17" t="s">
        <v>172</v>
      </c>
      <c r="D70" s="18">
        <v>2510805897.5700002</v>
      </c>
      <c r="E70" s="19">
        <v>31</v>
      </c>
      <c r="F70" s="13">
        <f>+F72+F86</f>
        <v>3750126000</v>
      </c>
      <c r="G70" s="13">
        <f t="shared" ref="G70:I70" si="27">+G72+G86</f>
        <v>274522167</v>
      </c>
      <c r="H70" s="13">
        <f t="shared" si="27"/>
        <v>274522167</v>
      </c>
      <c r="I70" s="13">
        <f t="shared" si="27"/>
        <v>274522167</v>
      </c>
    </row>
    <row r="71" spans="2:9" x14ac:dyDescent="0.2">
      <c r="B71" s="17" t="s">
        <v>173</v>
      </c>
      <c r="C71" s="17" t="s">
        <v>174</v>
      </c>
      <c r="D71" s="18">
        <v>-41906372</v>
      </c>
      <c r="E71" s="19">
        <v>0</v>
      </c>
      <c r="F71" s="13"/>
      <c r="G71" s="13"/>
      <c r="H71" s="13"/>
      <c r="I71" s="13"/>
    </row>
    <row r="72" spans="2:9" x14ac:dyDescent="0.2">
      <c r="B72" s="17" t="s">
        <v>175</v>
      </c>
      <c r="C72" s="17" t="s">
        <v>176</v>
      </c>
      <c r="D72" s="18">
        <v>1602712269.5699999</v>
      </c>
      <c r="E72" s="19">
        <v>41</v>
      </c>
      <c r="F72" s="13">
        <f>+F73+F76+F78+F81+F88</f>
        <v>3150126000</v>
      </c>
      <c r="G72" s="13">
        <f t="shared" ref="G72:I72" si="28">+G73+G76+G78+G81+G88</f>
        <v>224522167</v>
      </c>
      <c r="H72" s="13">
        <f t="shared" si="28"/>
        <v>224522167</v>
      </c>
      <c r="I72" s="13">
        <f t="shared" si="28"/>
        <v>224522167</v>
      </c>
    </row>
    <row r="73" spans="2:9" x14ac:dyDescent="0.2">
      <c r="B73" s="17" t="s">
        <v>177</v>
      </c>
      <c r="C73" s="17" t="s">
        <v>178</v>
      </c>
      <c r="D73" s="18">
        <v>3000000</v>
      </c>
      <c r="E73" s="19">
        <v>0</v>
      </c>
      <c r="F73" s="13">
        <f>+F74</f>
        <v>3000000</v>
      </c>
      <c r="G73" s="13">
        <f t="shared" ref="G73:I74" si="29">+G74</f>
        <v>250000</v>
      </c>
      <c r="H73" s="13">
        <f t="shared" si="29"/>
        <v>250000</v>
      </c>
      <c r="I73" s="13">
        <f t="shared" si="29"/>
        <v>250000</v>
      </c>
    </row>
    <row r="74" spans="2:9" x14ac:dyDescent="0.2">
      <c r="B74" s="17" t="s">
        <v>179</v>
      </c>
      <c r="C74" s="17" t="s">
        <v>180</v>
      </c>
      <c r="D74" s="18">
        <v>3000000</v>
      </c>
      <c r="E74" s="19">
        <v>0</v>
      </c>
      <c r="F74" s="13">
        <f>+F75</f>
        <v>3000000</v>
      </c>
      <c r="G74" s="13">
        <f t="shared" si="29"/>
        <v>250000</v>
      </c>
      <c r="H74" s="13">
        <f t="shared" si="29"/>
        <v>250000</v>
      </c>
      <c r="I74" s="13">
        <f t="shared" si="29"/>
        <v>250000</v>
      </c>
    </row>
    <row r="75" spans="2:9" x14ac:dyDescent="0.2">
      <c r="B75" s="20" t="s">
        <v>181</v>
      </c>
      <c r="C75" s="20" t="s">
        <v>182</v>
      </c>
      <c r="D75" s="21">
        <v>3000000</v>
      </c>
      <c r="E75" s="22">
        <v>0</v>
      </c>
      <c r="F75" s="13">
        <v>3000000</v>
      </c>
      <c r="G75" s="24">
        <v>250000</v>
      </c>
      <c r="H75" s="24">
        <v>250000</v>
      </c>
      <c r="I75" s="24">
        <v>250000</v>
      </c>
    </row>
    <row r="76" spans="2:9" x14ac:dyDescent="0.2">
      <c r="B76" s="20" t="s">
        <v>183</v>
      </c>
      <c r="C76" s="20" t="s">
        <v>184</v>
      </c>
      <c r="D76" s="21">
        <v>2000000</v>
      </c>
      <c r="E76" s="22">
        <v>0</v>
      </c>
      <c r="F76" s="13">
        <f>+F77</f>
        <v>2000000</v>
      </c>
      <c r="G76" s="13">
        <f t="shared" ref="G76:I76" si="30">+G77</f>
        <v>166667</v>
      </c>
      <c r="H76" s="13">
        <f t="shared" si="30"/>
        <v>166667</v>
      </c>
      <c r="I76" s="13">
        <f t="shared" si="30"/>
        <v>166667</v>
      </c>
    </row>
    <row r="77" spans="2:9" x14ac:dyDescent="0.2">
      <c r="B77" s="20" t="s">
        <v>185</v>
      </c>
      <c r="C77" s="20" t="s">
        <v>186</v>
      </c>
      <c r="D77" s="21">
        <v>2000000</v>
      </c>
      <c r="E77" s="22">
        <v>0</v>
      </c>
      <c r="F77" s="13">
        <v>2000000</v>
      </c>
      <c r="G77" s="24">
        <v>166667</v>
      </c>
      <c r="H77" s="24">
        <v>166667</v>
      </c>
      <c r="I77" s="24">
        <v>166667</v>
      </c>
    </row>
    <row r="78" spans="2:9" x14ac:dyDescent="0.2">
      <c r="B78" s="20" t="s">
        <v>187</v>
      </c>
      <c r="C78" s="20" t="s">
        <v>188</v>
      </c>
      <c r="D78" s="21">
        <v>153393937.56999999</v>
      </c>
      <c r="E78" s="22">
        <v>24</v>
      </c>
      <c r="F78" s="13">
        <f>SUM(F79:F80)</f>
        <v>159258000</v>
      </c>
      <c r="G78" s="13">
        <f t="shared" ref="G78:I78" si="31">SUM(G79:G80)</f>
        <v>13271500</v>
      </c>
      <c r="H78" s="13">
        <f t="shared" si="31"/>
        <v>13271500</v>
      </c>
      <c r="I78" s="13">
        <f t="shared" si="31"/>
        <v>13271500</v>
      </c>
    </row>
    <row r="79" spans="2:9" x14ac:dyDescent="0.2">
      <c r="B79" s="20" t="s">
        <v>189</v>
      </c>
      <c r="C79" s="20" t="s">
        <v>190</v>
      </c>
      <c r="D79" s="21">
        <v>150846387.56999999</v>
      </c>
      <c r="E79" s="22">
        <v>25</v>
      </c>
      <c r="F79" s="13">
        <v>156258000</v>
      </c>
      <c r="G79" s="24">
        <v>13021500</v>
      </c>
      <c r="H79" s="24">
        <v>13021500</v>
      </c>
      <c r="I79" s="24">
        <v>13021500</v>
      </c>
    </row>
    <row r="80" spans="2:9" x14ac:dyDescent="0.2">
      <c r="B80" s="20" t="s">
        <v>191</v>
      </c>
      <c r="C80" s="20" t="s">
        <v>192</v>
      </c>
      <c r="D80" s="21">
        <v>2547550</v>
      </c>
      <c r="E80" s="22">
        <v>15</v>
      </c>
      <c r="F80" s="13">
        <v>3000000</v>
      </c>
      <c r="G80" s="24">
        <v>250000</v>
      </c>
      <c r="H80" s="24">
        <v>250000</v>
      </c>
      <c r="I80" s="24">
        <v>250000</v>
      </c>
    </row>
    <row r="81" spans="2:9" ht="30" x14ac:dyDescent="0.2">
      <c r="B81" s="20" t="s">
        <v>193</v>
      </c>
      <c r="C81" s="20" t="s">
        <v>194</v>
      </c>
      <c r="D81" s="21">
        <v>1444318332</v>
      </c>
      <c r="E81" s="22">
        <v>42</v>
      </c>
      <c r="F81" s="13">
        <f>+F82</f>
        <v>2970868000</v>
      </c>
      <c r="G81" s="13">
        <f t="shared" ref="G81:I82" si="32">+G82</f>
        <v>209584000</v>
      </c>
      <c r="H81" s="13">
        <f t="shared" si="32"/>
        <v>209584000</v>
      </c>
      <c r="I81" s="13">
        <f t="shared" si="32"/>
        <v>209584000</v>
      </c>
    </row>
    <row r="82" spans="2:9" ht="30" x14ac:dyDescent="0.2">
      <c r="B82" s="20" t="s">
        <v>195</v>
      </c>
      <c r="C82" s="20" t="s">
        <v>196</v>
      </c>
      <c r="D82" s="21">
        <v>1444318332</v>
      </c>
      <c r="E82" s="22">
        <v>42</v>
      </c>
      <c r="F82" s="13">
        <f>+F83</f>
        <v>2970868000</v>
      </c>
      <c r="G82" s="13">
        <f t="shared" si="32"/>
        <v>209584000</v>
      </c>
      <c r="H82" s="13">
        <f t="shared" si="32"/>
        <v>209584000</v>
      </c>
      <c r="I82" s="13">
        <f t="shared" si="32"/>
        <v>209584000</v>
      </c>
    </row>
    <row r="83" spans="2:9" x14ac:dyDescent="0.2">
      <c r="B83" s="20" t="s">
        <v>197</v>
      </c>
      <c r="C83" s="20" t="s">
        <v>198</v>
      </c>
      <c r="D83" s="21">
        <v>1444318332</v>
      </c>
      <c r="E83" s="22">
        <v>42</v>
      </c>
      <c r="F83" s="13">
        <f>SUM(F84:F85)</f>
        <v>2970868000</v>
      </c>
      <c r="G83" s="13">
        <f t="shared" ref="G83:I83" si="33">SUM(G84:G85)</f>
        <v>209584000</v>
      </c>
      <c r="H83" s="13">
        <f t="shared" si="33"/>
        <v>209584000</v>
      </c>
      <c r="I83" s="13">
        <f t="shared" si="33"/>
        <v>209584000</v>
      </c>
    </row>
    <row r="84" spans="2:9" x14ac:dyDescent="0.2">
      <c r="B84" s="20" t="s">
        <v>199</v>
      </c>
      <c r="C84" s="20" t="s">
        <v>200</v>
      </c>
      <c r="D84" s="21">
        <v>233333334</v>
      </c>
      <c r="E84" s="22">
        <v>71</v>
      </c>
      <c r="F84" s="13">
        <v>1631868000</v>
      </c>
      <c r="G84" s="24">
        <v>98000000</v>
      </c>
      <c r="H84" s="24">
        <v>98000000</v>
      </c>
      <c r="I84" s="24">
        <v>98000000</v>
      </c>
    </row>
    <row r="85" spans="2:9" x14ac:dyDescent="0.2">
      <c r="B85" s="20" t="s">
        <v>201</v>
      </c>
      <c r="C85" s="20" t="s">
        <v>202</v>
      </c>
      <c r="D85" s="21">
        <v>1210984998</v>
      </c>
      <c r="E85" s="22">
        <v>7</v>
      </c>
      <c r="F85" s="13">
        <v>1339000000</v>
      </c>
      <c r="G85" s="24">
        <v>111584000</v>
      </c>
      <c r="H85" s="24">
        <v>111584000</v>
      </c>
      <c r="I85" s="24">
        <v>111584000</v>
      </c>
    </row>
    <row r="86" spans="2:9" x14ac:dyDescent="0.2">
      <c r="B86" s="20" t="s">
        <v>203</v>
      </c>
      <c r="C86" s="20" t="s">
        <v>204</v>
      </c>
      <c r="D86" s="21">
        <v>950000000</v>
      </c>
      <c r="E86" s="22">
        <v>0</v>
      </c>
      <c r="F86" s="13">
        <f>+F87</f>
        <v>600000000</v>
      </c>
      <c r="G86" s="13">
        <f t="shared" ref="G86:I86" si="34">+G87</f>
        <v>50000000</v>
      </c>
      <c r="H86" s="13">
        <f t="shared" si="34"/>
        <v>50000000</v>
      </c>
      <c r="I86" s="13">
        <f t="shared" si="34"/>
        <v>50000000</v>
      </c>
    </row>
    <row r="87" spans="2:9" x14ac:dyDescent="0.2">
      <c r="B87" s="20" t="s">
        <v>205</v>
      </c>
      <c r="C87" s="20" t="s">
        <v>206</v>
      </c>
      <c r="D87" s="21">
        <v>950000000</v>
      </c>
      <c r="E87" s="22">
        <v>0</v>
      </c>
      <c r="F87" s="13">
        <v>600000000</v>
      </c>
      <c r="G87" s="24">
        <v>50000000</v>
      </c>
      <c r="H87" s="24">
        <v>50000000</v>
      </c>
      <c r="I87" s="24">
        <v>50000000</v>
      </c>
    </row>
    <row r="88" spans="2:9" x14ac:dyDescent="0.2">
      <c r="B88" s="20" t="s">
        <v>207</v>
      </c>
      <c r="C88" s="20" t="s">
        <v>208</v>
      </c>
      <c r="D88" s="21">
        <v>13826671.779999999</v>
      </c>
      <c r="E88" s="22">
        <v>40</v>
      </c>
      <c r="F88" s="13">
        <f>+F90+F92+F94</f>
        <v>15000000</v>
      </c>
      <c r="G88" s="13">
        <f t="shared" ref="G88:I88" si="35">+G90+G92+G94</f>
        <v>1250000</v>
      </c>
      <c r="H88" s="13">
        <f t="shared" si="35"/>
        <v>1250000</v>
      </c>
      <c r="I88" s="13">
        <f t="shared" si="35"/>
        <v>1250000</v>
      </c>
    </row>
    <row r="89" spans="2:9" x14ac:dyDescent="0.2">
      <c r="B89" s="20" t="s">
        <v>209</v>
      </c>
      <c r="C89" s="20" t="s">
        <v>210</v>
      </c>
      <c r="D89" s="21">
        <v>10000000</v>
      </c>
      <c r="E89" s="22">
        <v>0</v>
      </c>
      <c r="F89" s="13">
        <f>+F90</f>
        <v>10000000</v>
      </c>
      <c r="G89" s="13">
        <f t="shared" ref="G89:I89" si="36">+G90</f>
        <v>833333</v>
      </c>
      <c r="H89" s="13">
        <f t="shared" si="36"/>
        <v>833333</v>
      </c>
      <c r="I89" s="13">
        <f t="shared" si="36"/>
        <v>833333</v>
      </c>
    </row>
    <row r="90" spans="2:9" x14ac:dyDescent="0.2">
      <c r="B90" s="20" t="s">
        <v>211</v>
      </c>
      <c r="C90" s="20" t="s">
        <v>212</v>
      </c>
      <c r="D90" s="21">
        <v>10000000</v>
      </c>
      <c r="E90" s="22">
        <v>0</v>
      </c>
      <c r="F90" s="13">
        <v>10000000</v>
      </c>
      <c r="G90" s="24">
        <v>833333</v>
      </c>
      <c r="H90" s="24">
        <v>833333</v>
      </c>
      <c r="I90" s="24">
        <v>833333</v>
      </c>
    </row>
    <row r="91" spans="2:9" ht="30" x14ac:dyDescent="0.2">
      <c r="B91" s="20" t="s">
        <v>213</v>
      </c>
      <c r="C91" s="20" t="s">
        <v>214</v>
      </c>
      <c r="D91" s="21">
        <v>3826671.78</v>
      </c>
      <c r="E91" s="22">
        <v>71</v>
      </c>
      <c r="F91" s="13">
        <f>+F92+F94</f>
        <v>5000000</v>
      </c>
      <c r="G91" s="13">
        <f t="shared" ref="G91:I91" si="37">+G92+G94</f>
        <v>416667</v>
      </c>
      <c r="H91" s="13">
        <f t="shared" si="37"/>
        <v>416667</v>
      </c>
      <c r="I91" s="13">
        <f t="shared" si="37"/>
        <v>416667</v>
      </c>
    </row>
    <row r="92" spans="2:9" ht="30" x14ac:dyDescent="0.2">
      <c r="B92" s="20" t="s">
        <v>215</v>
      </c>
      <c r="C92" s="20" t="s">
        <v>216</v>
      </c>
      <c r="D92" s="21">
        <v>2723794.73</v>
      </c>
      <c r="E92" s="22">
        <v>46</v>
      </c>
      <c r="F92" s="13">
        <f>+F93</f>
        <v>5000000</v>
      </c>
      <c r="G92" s="13">
        <f t="shared" ref="G92:I92" si="38">+G93</f>
        <v>416667</v>
      </c>
      <c r="H92" s="13">
        <f t="shared" si="38"/>
        <v>416667</v>
      </c>
      <c r="I92" s="13">
        <f t="shared" si="38"/>
        <v>416667</v>
      </c>
    </row>
    <row r="93" spans="2:9" ht="30" x14ac:dyDescent="0.2">
      <c r="B93" s="20" t="s">
        <v>217</v>
      </c>
      <c r="C93" s="20" t="s">
        <v>218</v>
      </c>
      <c r="D93" s="21">
        <v>2723794.73</v>
      </c>
      <c r="E93" s="22">
        <v>46</v>
      </c>
      <c r="F93" s="13">
        <v>5000000</v>
      </c>
      <c r="G93" s="24">
        <v>416667</v>
      </c>
      <c r="H93" s="24">
        <v>416667</v>
      </c>
      <c r="I93" s="24">
        <v>416667</v>
      </c>
    </row>
    <row r="94" spans="2:9" ht="30" x14ac:dyDescent="0.2">
      <c r="B94" s="20" t="s">
        <v>219</v>
      </c>
      <c r="C94" s="20" t="s">
        <v>220</v>
      </c>
      <c r="D94" s="21">
        <v>1102877.05</v>
      </c>
      <c r="E94" s="22">
        <v>86</v>
      </c>
      <c r="F94" s="13">
        <f>+F95</f>
        <v>0</v>
      </c>
      <c r="G94" s="24"/>
      <c r="H94" s="24"/>
      <c r="I94" s="24"/>
    </row>
    <row r="95" spans="2:9" ht="30" x14ac:dyDescent="0.2">
      <c r="B95" s="20" t="s">
        <v>221</v>
      </c>
      <c r="C95" s="20" t="s">
        <v>222</v>
      </c>
      <c r="D95" s="21">
        <v>1102877.05</v>
      </c>
      <c r="E95" s="22">
        <v>86</v>
      </c>
      <c r="F95" s="13"/>
      <c r="G95" s="24"/>
      <c r="H95" s="24"/>
      <c r="I95" s="24"/>
    </row>
    <row r="99" spans="2:9" ht="30" x14ac:dyDescent="0.2">
      <c r="B99" s="48" t="s">
        <v>166</v>
      </c>
      <c r="C99" s="48" t="s">
        <v>2</v>
      </c>
      <c r="D99" s="48" t="s">
        <v>167</v>
      </c>
      <c r="E99" s="49" t="s">
        <v>168</v>
      </c>
      <c r="F99" s="50" t="s">
        <v>228</v>
      </c>
      <c r="G99" s="23" t="s">
        <v>238</v>
      </c>
      <c r="H99" s="23" t="s">
        <v>239</v>
      </c>
      <c r="I99" s="23" t="s">
        <v>240</v>
      </c>
    </row>
    <row r="100" spans="2:9" x14ac:dyDescent="0.2">
      <c r="B100" s="17" t="s">
        <v>169</v>
      </c>
      <c r="C100" s="17" t="s">
        <v>170</v>
      </c>
      <c r="D100" s="18">
        <v>2524632569.3499999</v>
      </c>
      <c r="E100" s="19">
        <v>31</v>
      </c>
      <c r="F100" s="13">
        <f>+F101</f>
        <v>3750126000</v>
      </c>
      <c r="G100" s="13">
        <f t="shared" ref="G100:I100" si="39">+G101</f>
        <v>274522167</v>
      </c>
      <c r="H100" s="13">
        <f t="shared" si="39"/>
        <v>274522167</v>
      </c>
      <c r="I100" s="13">
        <f t="shared" si="39"/>
        <v>274382163</v>
      </c>
    </row>
    <row r="101" spans="2:9" x14ac:dyDescent="0.2">
      <c r="B101" s="17" t="s">
        <v>171</v>
      </c>
      <c r="C101" s="17" t="s">
        <v>172</v>
      </c>
      <c r="D101" s="18">
        <v>2510805897.5700002</v>
      </c>
      <c r="E101" s="19">
        <v>31</v>
      </c>
      <c r="F101" s="13">
        <f>+F103+F117</f>
        <v>3750126000</v>
      </c>
      <c r="G101" s="13">
        <f t="shared" ref="G101:I101" si="40">+G103+G117</f>
        <v>274522167</v>
      </c>
      <c r="H101" s="13">
        <f t="shared" si="40"/>
        <v>274522167</v>
      </c>
      <c r="I101" s="13">
        <f t="shared" si="40"/>
        <v>274382163</v>
      </c>
    </row>
    <row r="102" spans="2:9" x14ac:dyDescent="0.2">
      <c r="B102" s="17" t="s">
        <v>173</v>
      </c>
      <c r="C102" s="17" t="s">
        <v>174</v>
      </c>
      <c r="D102" s="18">
        <v>-41906372</v>
      </c>
      <c r="E102" s="19">
        <v>0</v>
      </c>
      <c r="F102" s="13"/>
      <c r="G102" s="13"/>
      <c r="H102" s="13"/>
      <c r="I102" s="13"/>
    </row>
    <row r="103" spans="2:9" x14ac:dyDescent="0.2">
      <c r="B103" s="17" t="s">
        <v>175</v>
      </c>
      <c r="C103" s="17" t="s">
        <v>176</v>
      </c>
      <c r="D103" s="18">
        <v>1602712269.5699999</v>
      </c>
      <c r="E103" s="19">
        <v>41</v>
      </c>
      <c r="F103" s="13">
        <f>+F104+F107+F109+F112+F119</f>
        <v>3150126000</v>
      </c>
      <c r="G103" s="13">
        <f t="shared" ref="G103:I103" si="41">+G104+G107+G109+G112+G119</f>
        <v>224522167</v>
      </c>
      <c r="H103" s="13">
        <f t="shared" si="41"/>
        <v>224522167</v>
      </c>
      <c r="I103" s="13">
        <f t="shared" si="41"/>
        <v>224382163</v>
      </c>
    </row>
    <row r="104" spans="2:9" x14ac:dyDescent="0.2">
      <c r="B104" s="17" t="s">
        <v>177</v>
      </c>
      <c r="C104" s="17" t="s">
        <v>178</v>
      </c>
      <c r="D104" s="18">
        <v>3000000</v>
      </c>
      <c r="E104" s="19">
        <v>0</v>
      </c>
      <c r="F104" s="13">
        <f>+F105</f>
        <v>3000000</v>
      </c>
      <c r="G104" s="13">
        <f t="shared" ref="G104:I105" si="42">+G105</f>
        <v>250000</v>
      </c>
      <c r="H104" s="13">
        <f t="shared" si="42"/>
        <v>250000</v>
      </c>
      <c r="I104" s="13">
        <f t="shared" si="42"/>
        <v>250000</v>
      </c>
    </row>
    <row r="105" spans="2:9" x14ac:dyDescent="0.2">
      <c r="B105" s="17" t="s">
        <v>179</v>
      </c>
      <c r="C105" s="17" t="s">
        <v>180</v>
      </c>
      <c r="D105" s="18">
        <v>3000000</v>
      </c>
      <c r="E105" s="19">
        <v>0</v>
      </c>
      <c r="F105" s="13">
        <f>+F106</f>
        <v>3000000</v>
      </c>
      <c r="G105" s="13">
        <f t="shared" si="42"/>
        <v>250000</v>
      </c>
      <c r="H105" s="13">
        <f t="shared" si="42"/>
        <v>250000</v>
      </c>
      <c r="I105" s="13">
        <f t="shared" si="42"/>
        <v>250000</v>
      </c>
    </row>
    <row r="106" spans="2:9" x14ac:dyDescent="0.2">
      <c r="B106" s="20" t="s">
        <v>181</v>
      </c>
      <c r="C106" s="20" t="s">
        <v>182</v>
      </c>
      <c r="D106" s="21">
        <v>3000000</v>
      </c>
      <c r="E106" s="22">
        <v>0</v>
      </c>
      <c r="F106" s="13">
        <v>3000000</v>
      </c>
      <c r="G106" s="24">
        <v>250000</v>
      </c>
      <c r="H106" s="24">
        <v>250000</v>
      </c>
      <c r="I106" s="24">
        <v>250000</v>
      </c>
    </row>
    <row r="107" spans="2:9" x14ac:dyDescent="0.2">
      <c r="B107" s="20" t="s">
        <v>183</v>
      </c>
      <c r="C107" s="20" t="s">
        <v>184</v>
      </c>
      <c r="D107" s="21">
        <v>2000000</v>
      </c>
      <c r="E107" s="22">
        <v>0</v>
      </c>
      <c r="F107" s="13">
        <f>+F108</f>
        <v>2000000</v>
      </c>
      <c r="G107" s="13">
        <f t="shared" ref="G107:I107" si="43">+G108</f>
        <v>166667</v>
      </c>
      <c r="H107" s="13">
        <f t="shared" si="43"/>
        <v>166667</v>
      </c>
      <c r="I107" s="13">
        <f t="shared" si="43"/>
        <v>166663</v>
      </c>
    </row>
    <row r="108" spans="2:9" x14ac:dyDescent="0.2">
      <c r="B108" s="20" t="s">
        <v>185</v>
      </c>
      <c r="C108" s="20" t="s">
        <v>186</v>
      </c>
      <c r="D108" s="21">
        <v>2000000</v>
      </c>
      <c r="E108" s="22">
        <v>0</v>
      </c>
      <c r="F108" s="13">
        <v>2000000</v>
      </c>
      <c r="G108" s="24">
        <v>166667</v>
      </c>
      <c r="H108" s="24">
        <v>166667</v>
      </c>
      <c r="I108" s="24">
        <v>166663</v>
      </c>
    </row>
    <row r="109" spans="2:9" x14ac:dyDescent="0.2">
      <c r="B109" s="20" t="s">
        <v>187</v>
      </c>
      <c r="C109" s="20" t="s">
        <v>188</v>
      </c>
      <c r="D109" s="21">
        <v>153393937.56999999</v>
      </c>
      <c r="E109" s="22">
        <v>24</v>
      </c>
      <c r="F109" s="13">
        <f>SUM(F110:F111)</f>
        <v>159258000</v>
      </c>
      <c r="G109" s="13">
        <f t="shared" ref="G109:I109" si="44">SUM(G110:G111)</f>
        <v>13271500</v>
      </c>
      <c r="H109" s="13">
        <f t="shared" si="44"/>
        <v>13271500</v>
      </c>
      <c r="I109" s="13">
        <f t="shared" si="44"/>
        <v>13271500</v>
      </c>
    </row>
    <row r="110" spans="2:9" x14ac:dyDescent="0.2">
      <c r="B110" s="20" t="s">
        <v>189</v>
      </c>
      <c r="C110" s="20" t="s">
        <v>190</v>
      </c>
      <c r="D110" s="21">
        <v>150846387.56999999</v>
      </c>
      <c r="E110" s="22">
        <v>25</v>
      </c>
      <c r="F110" s="13">
        <v>156258000</v>
      </c>
      <c r="G110" s="24">
        <v>13021500</v>
      </c>
      <c r="H110" s="24">
        <v>13021500</v>
      </c>
      <c r="I110" s="24">
        <v>13021500</v>
      </c>
    </row>
    <row r="111" spans="2:9" x14ac:dyDescent="0.2">
      <c r="B111" s="20" t="s">
        <v>191</v>
      </c>
      <c r="C111" s="20" t="s">
        <v>192</v>
      </c>
      <c r="D111" s="21">
        <v>2547550</v>
      </c>
      <c r="E111" s="22">
        <v>15</v>
      </c>
      <c r="F111" s="13">
        <v>3000000</v>
      </c>
      <c r="G111" s="24">
        <v>250000</v>
      </c>
      <c r="H111" s="24">
        <v>250000</v>
      </c>
      <c r="I111" s="24">
        <v>250000</v>
      </c>
    </row>
    <row r="112" spans="2:9" ht="30" x14ac:dyDescent="0.2">
      <c r="B112" s="20" t="s">
        <v>193</v>
      </c>
      <c r="C112" s="20" t="s">
        <v>194</v>
      </c>
      <c r="D112" s="21">
        <v>1444318332</v>
      </c>
      <c r="E112" s="22">
        <v>42</v>
      </c>
      <c r="F112" s="13">
        <f>+F113</f>
        <v>2970868000</v>
      </c>
      <c r="G112" s="13">
        <f t="shared" ref="G112:I113" si="45">+G113</f>
        <v>209584000</v>
      </c>
      <c r="H112" s="13">
        <f t="shared" si="45"/>
        <v>209584000</v>
      </c>
      <c r="I112" s="13">
        <f t="shared" si="45"/>
        <v>209444000</v>
      </c>
    </row>
    <row r="113" spans="2:9" ht="30" x14ac:dyDescent="0.2">
      <c r="B113" s="20" t="s">
        <v>195</v>
      </c>
      <c r="C113" s="20" t="s">
        <v>196</v>
      </c>
      <c r="D113" s="21">
        <v>1444318332</v>
      </c>
      <c r="E113" s="22">
        <v>42</v>
      </c>
      <c r="F113" s="13">
        <f>+F114</f>
        <v>2970868000</v>
      </c>
      <c r="G113" s="13">
        <f t="shared" si="45"/>
        <v>209584000</v>
      </c>
      <c r="H113" s="13">
        <f t="shared" si="45"/>
        <v>209584000</v>
      </c>
      <c r="I113" s="13">
        <f t="shared" si="45"/>
        <v>209444000</v>
      </c>
    </row>
    <row r="114" spans="2:9" x14ac:dyDescent="0.2">
      <c r="B114" s="20" t="s">
        <v>197</v>
      </c>
      <c r="C114" s="20" t="s">
        <v>198</v>
      </c>
      <c r="D114" s="21">
        <v>1444318332</v>
      </c>
      <c r="E114" s="22">
        <v>42</v>
      </c>
      <c r="F114" s="13">
        <f>SUM(F115:F116)</f>
        <v>2970868000</v>
      </c>
      <c r="G114" s="13">
        <f t="shared" ref="G114:I114" si="46">SUM(G115:G116)</f>
        <v>209584000</v>
      </c>
      <c r="H114" s="13">
        <f t="shared" si="46"/>
        <v>209584000</v>
      </c>
      <c r="I114" s="13">
        <f t="shared" si="46"/>
        <v>209444000</v>
      </c>
    </row>
    <row r="115" spans="2:9" x14ac:dyDescent="0.2">
      <c r="B115" s="20" t="s">
        <v>199</v>
      </c>
      <c r="C115" s="20" t="s">
        <v>200</v>
      </c>
      <c r="D115" s="21">
        <v>233333334</v>
      </c>
      <c r="E115" s="22">
        <v>71</v>
      </c>
      <c r="F115" s="13">
        <v>1631868000</v>
      </c>
      <c r="G115" s="24">
        <v>98000000</v>
      </c>
      <c r="H115" s="24">
        <v>98000000</v>
      </c>
      <c r="I115" s="25">
        <v>97868000</v>
      </c>
    </row>
    <row r="116" spans="2:9" x14ac:dyDescent="0.2">
      <c r="B116" s="20" t="s">
        <v>201</v>
      </c>
      <c r="C116" s="20" t="s">
        <v>202</v>
      </c>
      <c r="D116" s="21">
        <v>1210984998</v>
      </c>
      <c r="E116" s="22">
        <v>7</v>
      </c>
      <c r="F116" s="13">
        <v>1339000000</v>
      </c>
      <c r="G116" s="24">
        <v>111584000</v>
      </c>
      <c r="H116" s="24">
        <v>111584000</v>
      </c>
      <c r="I116" s="24">
        <v>111576000</v>
      </c>
    </row>
    <row r="117" spans="2:9" x14ac:dyDescent="0.2">
      <c r="B117" s="20" t="s">
        <v>203</v>
      </c>
      <c r="C117" s="20" t="s">
        <v>204</v>
      </c>
      <c r="D117" s="21">
        <v>950000000</v>
      </c>
      <c r="E117" s="22">
        <v>0</v>
      </c>
      <c r="F117" s="13">
        <f>+F118</f>
        <v>600000000</v>
      </c>
      <c r="G117" s="13">
        <f t="shared" ref="G117:I117" si="47">+G118</f>
        <v>50000000</v>
      </c>
      <c r="H117" s="13">
        <f t="shared" si="47"/>
        <v>50000000</v>
      </c>
      <c r="I117" s="13">
        <f t="shared" si="47"/>
        <v>50000000</v>
      </c>
    </row>
    <row r="118" spans="2:9" x14ac:dyDescent="0.2">
      <c r="B118" s="20" t="s">
        <v>205</v>
      </c>
      <c r="C118" s="20" t="s">
        <v>206</v>
      </c>
      <c r="D118" s="21">
        <v>950000000</v>
      </c>
      <c r="E118" s="22">
        <v>0</v>
      </c>
      <c r="F118" s="13">
        <v>600000000</v>
      </c>
      <c r="G118" s="24">
        <v>50000000</v>
      </c>
      <c r="H118" s="24">
        <v>50000000</v>
      </c>
      <c r="I118" s="24">
        <v>50000000</v>
      </c>
    </row>
    <row r="119" spans="2:9" x14ac:dyDescent="0.2">
      <c r="B119" s="20" t="s">
        <v>207</v>
      </c>
      <c r="C119" s="20" t="s">
        <v>208</v>
      </c>
      <c r="D119" s="21">
        <v>13826671.779999999</v>
      </c>
      <c r="E119" s="22">
        <v>40</v>
      </c>
      <c r="F119" s="13">
        <f>+F121+F123+F125</f>
        <v>15000000</v>
      </c>
      <c r="G119" s="13">
        <f t="shared" ref="G119:I119" si="48">+G121+G123+G125</f>
        <v>1250000</v>
      </c>
      <c r="H119" s="13">
        <f t="shared" si="48"/>
        <v>1250000</v>
      </c>
      <c r="I119" s="13">
        <f t="shared" si="48"/>
        <v>1250000</v>
      </c>
    </row>
    <row r="120" spans="2:9" x14ac:dyDescent="0.2">
      <c r="B120" s="20" t="s">
        <v>209</v>
      </c>
      <c r="C120" s="20" t="s">
        <v>210</v>
      </c>
      <c r="D120" s="21">
        <v>10000000</v>
      </c>
      <c r="E120" s="22">
        <v>0</v>
      </c>
      <c r="F120" s="13">
        <f>+F121</f>
        <v>10000000</v>
      </c>
      <c r="G120" s="13">
        <f t="shared" ref="G120:I120" si="49">+G121</f>
        <v>833333</v>
      </c>
      <c r="H120" s="13">
        <f t="shared" si="49"/>
        <v>833333</v>
      </c>
      <c r="I120" s="13">
        <f t="shared" si="49"/>
        <v>833337</v>
      </c>
    </row>
    <row r="121" spans="2:9" x14ac:dyDescent="0.2">
      <c r="B121" s="20" t="s">
        <v>211</v>
      </c>
      <c r="C121" s="20" t="s">
        <v>212</v>
      </c>
      <c r="D121" s="21">
        <v>10000000</v>
      </c>
      <c r="E121" s="22">
        <v>0</v>
      </c>
      <c r="F121" s="13">
        <v>10000000</v>
      </c>
      <c r="G121" s="24">
        <v>833333</v>
      </c>
      <c r="H121" s="24">
        <v>833333</v>
      </c>
      <c r="I121" s="24">
        <v>833337</v>
      </c>
    </row>
    <row r="122" spans="2:9" ht="30" x14ac:dyDescent="0.2">
      <c r="B122" s="20" t="s">
        <v>213</v>
      </c>
      <c r="C122" s="20" t="s">
        <v>214</v>
      </c>
      <c r="D122" s="21">
        <v>3826671.78</v>
      </c>
      <c r="E122" s="22">
        <v>71</v>
      </c>
      <c r="F122" s="13">
        <f>+F123+F125</f>
        <v>5000000</v>
      </c>
      <c r="G122" s="13">
        <f t="shared" ref="G122:I122" si="50">+G123+G125</f>
        <v>416667</v>
      </c>
      <c r="H122" s="13">
        <f t="shared" si="50"/>
        <v>416667</v>
      </c>
      <c r="I122" s="13">
        <f t="shared" si="50"/>
        <v>416663</v>
      </c>
    </row>
    <row r="123" spans="2:9" ht="30" x14ac:dyDescent="0.2">
      <c r="B123" s="20" t="s">
        <v>215</v>
      </c>
      <c r="C123" s="20" t="s">
        <v>216</v>
      </c>
      <c r="D123" s="21">
        <v>2723794.73</v>
      </c>
      <c r="E123" s="22">
        <v>46</v>
      </c>
      <c r="F123" s="13">
        <f>+F124</f>
        <v>5000000</v>
      </c>
      <c r="G123" s="13">
        <f t="shared" ref="G123:I123" si="51">+G124</f>
        <v>416667</v>
      </c>
      <c r="H123" s="13">
        <f t="shared" si="51"/>
        <v>416667</v>
      </c>
      <c r="I123" s="13">
        <f t="shared" si="51"/>
        <v>416663</v>
      </c>
    </row>
    <row r="124" spans="2:9" ht="30" x14ac:dyDescent="0.2">
      <c r="B124" s="20" t="s">
        <v>217</v>
      </c>
      <c r="C124" s="20" t="s">
        <v>218</v>
      </c>
      <c r="D124" s="21">
        <v>2723794.73</v>
      </c>
      <c r="E124" s="22">
        <v>46</v>
      </c>
      <c r="F124" s="13">
        <v>5000000</v>
      </c>
      <c r="G124" s="24">
        <v>416667</v>
      </c>
      <c r="H124" s="24">
        <v>416667</v>
      </c>
      <c r="I124" s="24">
        <v>416663</v>
      </c>
    </row>
    <row r="125" spans="2:9" ht="30" x14ac:dyDescent="0.2">
      <c r="B125" s="20" t="s">
        <v>219</v>
      </c>
      <c r="C125" s="20" t="s">
        <v>220</v>
      </c>
      <c r="D125" s="21">
        <v>1102877.05</v>
      </c>
      <c r="E125" s="22">
        <v>86</v>
      </c>
      <c r="F125" s="13">
        <f>+F126</f>
        <v>0</v>
      </c>
      <c r="G125" s="24"/>
      <c r="H125" s="24"/>
      <c r="I125" s="24"/>
    </row>
    <row r="126" spans="2:9" ht="30" x14ac:dyDescent="0.2">
      <c r="B126" s="20" t="s">
        <v>221</v>
      </c>
      <c r="C126" s="20" t="s">
        <v>222</v>
      </c>
      <c r="D126" s="21">
        <v>1102877.05</v>
      </c>
      <c r="E126" s="22">
        <v>86</v>
      </c>
      <c r="F126" s="13"/>
      <c r="G126" s="24"/>
      <c r="H126" s="24"/>
      <c r="I126" s="24"/>
    </row>
  </sheetData>
  <autoFilter ref="B7:F34"/>
  <mergeCells count="5">
    <mergeCell ref="B6:E6"/>
    <mergeCell ref="B1:E1"/>
    <mergeCell ref="B2:E2"/>
    <mergeCell ref="B3:E3"/>
    <mergeCell ref="B5:F5"/>
  </mergeCells>
  <pageMargins left="0.7" right="0.7" top="0.75" bottom="0.75" header="0.3" footer="0.3"/>
  <pageSetup paperSize="5" scale="4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2"/>
  <sheetViews>
    <sheetView showGridLines="0" tabSelected="1" topLeftCell="A315" zoomScale="145" zoomScaleNormal="145" workbookViewId="0">
      <selection activeCell="D375" sqref="D375"/>
    </sheetView>
  </sheetViews>
  <sheetFormatPr baseColWidth="10" defaultRowHeight="12.75" x14ac:dyDescent="0.2"/>
  <cols>
    <col min="1" max="1" width="11.42578125" style="2"/>
    <col min="2" max="2" width="19.7109375" style="2" customWidth="1"/>
    <col min="3" max="3" width="44" style="2" customWidth="1"/>
    <col min="4" max="4" width="20.7109375" style="9" customWidth="1"/>
    <col min="5" max="16" width="15.7109375" style="2" customWidth="1"/>
    <col min="17" max="17" width="14.42578125" style="2" bestFit="1" customWidth="1"/>
    <col min="18" max="16384" width="11.42578125" style="2"/>
  </cols>
  <sheetData>
    <row r="1" spans="2:16" ht="18" customHeight="1" x14ac:dyDescent="0.25">
      <c r="B1" s="44" t="s">
        <v>0</v>
      </c>
      <c r="C1" s="44"/>
      <c r="D1" s="4"/>
    </row>
    <row r="2" spans="2:16" ht="18" customHeight="1" x14ac:dyDescent="0.25">
      <c r="B2" s="45" t="s">
        <v>226</v>
      </c>
      <c r="C2" s="45"/>
      <c r="D2" s="5"/>
    </row>
    <row r="3" spans="2:16" x14ac:dyDescent="0.2">
      <c r="B3" s="47"/>
      <c r="C3" s="47"/>
      <c r="D3" s="5"/>
    </row>
    <row r="4" spans="2:16" ht="18" x14ac:dyDescent="0.25">
      <c r="B4" s="28" t="s">
        <v>243</v>
      </c>
      <c r="C4" s="28"/>
      <c r="D4" s="5"/>
    </row>
    <row r="5" spans="2:16" ht="18" x14ac:dyDescent="0.25">
      <c r="B5" s="46" t="s">
        <v>241</v>
      </c>
      <c r="C5" s="46"/>
      <c r="D5" s="5"/>
    </row>
    <row r="6" spans="2:16" x14ac:dyDescent="0.2">
      <c r="B6" s="47"/>
      <c r="C6" s="47"/>
      <c r="D6" s="5"/>
    </row>
    <row r="7" spans="2:16" ht="21" customHeight="1" x14ac:dyDescent="0.2">
      <c r="B7" s="32" t="s">
        <v>1</v>
      </c>
      <c r="C7" s="32" t="s">
        <v>2</v>
      </c>
      <c r="D7" s="6" t="s">
        <v>228</v>
      </c>
      <c r="E7" s="33" t="s">
        <v>229</v>
      </c>
      <c r="F7" s="33" t="s">
        <v>230</v>
      </c>
      <c r="G7" s="33" t="s">
        <v>231</v>
      </c>
      <c r="H7" s="33" t="s">
        <v>242</v>
      </c>
      <c r="I7" s="33" t="s">
        <v>233</v>
      </c>
      <c r="J7" s="33" t="s">
        <v>234</v>
      </c>
      <c r="K7" s="33" t="s">
        <v>235</v>
      </c>
      <c r="L7" s="33" t="s">
        <v>236</v>
      </c>
      <c r="M7" s="33" t="s">
        <v>237</v>
      </c>
      <c r="N7" s="33" t="s">
        <v>238</v>
      </c>
      <c r="O7" s="33" t="s">
        <v>239</v>
      </c>
      <c r="P7" s="33" t="s">
        <v>240</v>
      </c>
    </row>
    <row r="8" spans="2:16" ht="20.100000000000001" customHeight="1" x14ac:dyDescent="0.2">
      <c r="B8" s="1" t="s">
        <v>3</v>
      </c>
      <c r="C8" s="1" t="s">
        <v>4</v>
      </c>
      <c r="D8" s="7">
        <f>+D9+D84</f>
        <v>3750126000</v>
      </c>
      <c r="E8" s="7">
        <f t="shared" ref="E8:P8" si="0">+E9+E84</f>
        <v>190802925</v>
      </c>
      <c r="F8" s="7">
        <f t="shared" si="0"/>
        <v>273944925</v>
      </c>
      <c r="G8" s="7">
        <f t="shared" si="0"/>
        <v>325491925</v>
      </c>
      <c r="H8" s="7">
        <f t="shared" si="0"/>
        <v>273000479</v>
      </c>
      <c r="I8" s="7">
        <f t="shared" si="0"/>
        <v>273000479</v>
      </c>
      <c r="J8" s="7">
        <f t="shared" si="0"/>
        <v>623000479</v>
      </c>
      <c r="K8" s="7">
        <f t="shared" si="0"/>
        <v>319144479</v>
      </c>
      <c r="L8" s="7">
        <f t="shared" si="0"/>
        <v>273000479</v>
      </c>
      <c r="M8" s="7">
        <f t="shared" si="0"/>
        <v>273000479</v>
      </c>
      <c r="N8" s="7">
        <f t="shared" si="0"/>
        <v>273000479</v>
      </c>
      <c r="O8" s="7">
        <f t="shared" si="0"/>
        <v>273000479</v>
      </c>
      <c r="P8" s="7">
        <f t="shared" si="0"/>
        <v>379738393</v>
      </c>
    </row>
    <row r="9" spans="2:16" ht="20.100000000000001" customHeight="1" x14ac:dyDescent="0.2">
      <c r="B9" s="1" t="s">
        <v>5</v>
      </c>
      <c r="C9" s="1" t="s">
        <v>6</v>
      </c>
      <c r="D9" s="7">
        <f>+D10+D51+D81</f>
        <v>2526126000</v>
      </c>
      <c r="E9" s="7">
        <f t="shared" ref="E9:P9" si="1">+E10+E51+E81</f>
        <v>190802925</v>
      </c>
      <c r="F9" s="7">
        <f t="shared" si="1"/>
        <v>181044925</v>
      </c>
      <c r="G9" s="7">
        <f t="shared" si="1"/>
        <v>232591925</v>
      </c>
      <c r="H9" s="7">
        <f t="shared" si="1"/>
        <v>180100479</v>
      </c>
      <c r="I9" s="7">
        <f t="shared" si="1"/>
        <v>180100479</v>
      </c>
      <c r="J9" s="7">
        <f t="shared" si="1"/>
        <v>235100479</v>
      </c>
      <c r="K9" s="7">
        <f t="shared" si="1"/>
        <v>226244479</v>
      </c>
      <c r="L9" s="7">
        <f t="shared" si="1"/>
        <v>180100479</v>
      </c>
      <c r="M9" s="7">
        <f t="shared" si="1"/>
        <v>180100479</v>
      </c>
      <c r="N9" s="7">
        <f t="shared" si="1"/>
        <v>180100479</v>
      </c>
      <c r="O9" s="7">
        <f t="shared" si="1"/>
        <v>180100479</v>
      </c>
      <c r="P9" s="7">
        <f t="shared" si="1"/>
        <v>379738393</v>
      </c>
    </row>
    <row r="10" spans="2:16" ht="20.100000000000001" customHeight="1" x14ac:dyDescent="0.2">
      <c r="B10" s="1" t="s">
        <v>7</v>
      </c>
      <c r="C10" s="1" t="s">
        <v>8</v>
      </c>
      <c r="D10" s="7">
        <f>+D11+D28+D31</f>
        <v>2177935000</v>
      </c>
      <c r="E10" s="7">
        <f t="shared" ref="E10:P10" si="2">+E11+E28+E31</f>
        <v>169412003</v>
      </c>
      <c r="F10" s="7">
        <f t="shared" si="2"/>
        <v>158654003</v>
      </c>
      <c r="G10" s="7">
        <f t="shared" si="2"/>
        <v>175701003</v>
      </c>
      <c r="H10" s="7">
        <f t="shared" si="2"/>
        <v>158654003</v>
      </c>
      <c r="I10" s="7">
        <f t="shared" si="2"/>
        <v>158654003</v>
      </c>
      <c r="J10" s="7">
        <f t="shared" si="2"/>
        <v>158654003</v>
      </c>
      <c r="K10" s="7">
        <f t="shared" si="2"/>
        <v>204798003</v>
      </c>
      <c r="L10" s="7">
        <f t="shared" si="2"/>
        <v>158654003</v>
      </c>
      <c r="M10" s="7">
        <f t="shared" si="2"/>
        <v>158654003</v>
      </c>
      <c r="N10" s="7">
        <f t="shared" si="2"/>
        <v>158654003</v>
      </c>
      <c r="O10" s="7">
        <f t="shared" si="2"/>
        <v>158654003</v>
      </c>
      <c r="P10" s="7">
        <f t="shared" si="2"/>
        <v>358791967</v>
      </c>
    </row>
    <row r="11" spans="2:16" ht="33" customHeight="1" x14ac:dyDescent="0.2">
      <c r="B11" s="1" t="s">
        <v>9</v>
      </c>
      <c r="C11" s="1" t="s">
        <v>10</v>
      </c>
      <c r="D11" s="7">
        <f>+D12+D13+D14+D17+D21+D26</f>
        <v>1464673000</v>
      </c>
      <c r="E11" s="7">
        <f t="shared" ref="E11:P11" si="3">+E12+E13+E14+E17+E21+E26</f>
        <v>109973502</v>
      </c>
      <c r="F11" s="7">
        <f t="shared" si="3"/>
        <v>99215502</v>
      </c>
      <c r="G11" s="7">
        <f t="shared" si="3"/>
        <v>116262502</v>
      </c>
      <c r="H11" s="7">
        <f t="shared" si="3"/>
        <v>99215502</v>
      </c>
      <c r="I11" s="7">
        <f t="shared" si="3"/>
        <v>99215502</v>
      </c>
      <c r="J11" s="7">
        <f t="shared" si="3"/>
        <v>99215502</v>
      </c>
      <c r="K11" s="7">
        <f t="shared" si="3"/>
        <v>145359502</v>
      </c>
      <c r="L11" s="7">
        <f t="shared" si="3"/>
        <v>99215502</v>
      </c>
      <c r="M11" s="7">
        <f t="shared" si="3"/>
        <v>99215502</v>
      </c>
      <c r="N11" s="7">
        <f t="shared" si="3"/>
        <v>99215502</v>
      </c>
      <c r="O11" s="7">
        <f t="shared" si="3"/>
        <v>99215502</v>
      </c>
      <c r="P11" s="7">
        <f t="shared" si="3"/>
        <v>299353478</v>
      </c>
    </row>
    <row r="12" spans="2:16" ht="33.75" customHeight="1" x14ac:dyDescent="0.2">
      <c r="B12" s="1" t="s">
        <v>11</v>
      </c>
      <c r="C12" s="1" t="s">
        <v>12</v>
      </c>
      <c r="D12" s="7">
        <v>49582000</v>
      </c>
      <c r="E12" s="30">
        <v>4131834</v>
      </c>
      <c r="F12" s="30">
        <v>4131834</v>
      </c>
      <c r="G12" s="30">
        <v>4131834</v>
      </c>
      <c r="H12" s="30">
        <v>4131834</v>
      </c>
      <c r="I12" s="30">
        <v>4131834</v>
      </c>
      <c r="J12" s="30">
        <v>4131834</v>
      </c>
      <c r="K12" s="30">
        <v>4131834</v>
      </c>
      <c r="L12" s="30">
        <v>4131834</v>
      </c>
      <c r="M12" s="30">
        <v>4131834</v>
      </c>
      <c r="N12" s="30">
        <v>4131834</v>
      </c>
      <c r="O12" s="30">
        <v>4131834</v>
      </c>
      <c r="P12" s="30">
        <v>4131826</v>
      </c>
    </row>
    <row r="13" spans="2:16" ht="28.5" customHeight="1" x14ac:dyDescent="0.2">
      <c r="B13" s="1" t="s">
        <v>11</v>
      </c>
      <c r="C13" s="1" t="s">
        <v>12</v>
      </c>
      <c r="D13" s="7">
        <v>1007868000</v>
      </c>
      <c r="E13" s="30">
        <v>83989000</v>
      </c>
      <c r="F13" s="30">
        <v>83989000</v>
      </c>
      <c r="G13" s="30">
        <v>83989000</v>
      </c>
      <c r="H13" s="30">
        <v>83989000</v>
      </c>
      <c r="I13" s="30">
        <v>83989000</v>
      </c>
      <c r="J13" s="30">
        <v>83989000</v>
      </c>
      <c r="K13" s="30">
        <v>83989000</v>
      </c>
      <c r="L13" s="30">
        <v>83989000</v>
      </c>
      <c r="M13" s="30">
        <v>83989000</v>
      </c>
      <c r="N13" s="30">
        <v>83989000</v>
      </c>
      <c r="O13" s="30">
        <v>83989000</v>
      </c>
      <c r="P13" s="30">
        <v>83989000</v>
      </c>
    </row>
    <row r="14" spans="2:16" ht="26.25" customHeight="1" x14ac:dyDescent="0.2">
      <c r="B14" s="1" t="s">
        <v>13</v>
      </c>
      <c r="C14" s="1" t="s">
        <v>14</v>
      </c>
      <c r="D14" s="7">
        <f>SUM(D15:D16)</f>
        <v>117805000</v>
      </c>
      <c r="E14" s="7">
        <f t="shared" ref="E14:P14" si="4">SUM(E15:E16)</f>
        <v>10758000</v>
      </c>
      <c r="F14" s="7">
        <f t="shared" si="4"/>
        <v>0</v>
      </c>
      <c r="G14" s="7">
        <f t="shared" si="4"/>
        <v>7047000</v>
      </c>
      <c r="H14" s="7">
        <f t="shared" si="4"/>
        <v>0</v>
      </c>
      <c r="I14" s="7">
        <f t="shared" si="4"/>
        <v>0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100000000</v>
      </c>
    </row>
    <row r="15" spans="2:16" ht="28.5" customHeight="1" x14ac:dyDescent="0.2">
      <c r="B15" s="1" t="s">
        <v>15</v>
      </c>
      <c r="C15" s="1" t="s">
        <v>16</v>
      </c>
      <c r="D15" s="7">
        <v>107047000</v>
      </c>
      <c r="E15" s="30"/>
      <c r="F15" s="30"/>
      <c r="G15" s="30">
        <v>7047000</v>
      </c>
      <c r="H15" s="30"/>
      <c r="I15" s="30"/>
      <c r="J15" s="30"/>
      <c r="K15" s="30"/>
      <c r="L15" s="30"/>
      <c r="M15" s="30"/>
      <c r="N15" s="30"/>
      <c r="O15" s="30"/>
      <c r="P15" s="30">
        <v>100000000</v>
      </c>
    </row>
    <row r="16" spans="2:16" ht="34.5" customHeight="1" x14ac:dyDescent="0.2">
      <c r="B16" s="1" t="s">
        <v>17</v>
      </c>
      <c r="C16" s="1" t="s">
        <v>18</v>
      </c>
      <c r="D16" s="7">
        <v>10758000</v>
      </c>
      <c r="E16" s="30">
        <v>10758000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ht="30" customHeight="1" x14ac:dyDescent="0.2">
      <c r="B17" s="1" t="s">
        <v>19</v>
      </c>
      <c r="C17" s="1" t="s">
        <v>20</v>
      </c>
      <c r="D17" s="7">
        <f>SUM(D18:D20)</f>
        <v>85069000</v>
      </c>
      <c r="E17" s="7">
        <f t="shared" ref="E17:P17" si="5">SUM(E18:E20)</f>
        <v>7089084</v>
      </c>
      <c r="F17" s="7">
        <f t="shared" si="5"/>
        <v>7089084</v>
      </c>
      <c r="G17" s="7">
        <f t="shared" si="5"/>
        <v>7089084</v>
      </c>
      <c r="H17" s="7">
        <f t="shared" si="5"/>
        <v>7089084</v>
      </c>
      <c r="I17" s="7">
        <f t="shared" si="5"/>
        <v>7089084</v>
      </c>
      <c r="J17" s="7">
        <f t="shared" si="5"/>
        <v>7089084</v>
      </c>
      <c r="K17" s="7">
        <f t="shared" si="5"/>
        <v>7089084</v>
      </c>
      <c r="L17" s="7">
        <f t="shared" si="5"/>
        <v>7089084</v>
      </c>
      <c r="M17" s="7">
        <f t="shared" si="5"/>
        <v>7089084</v>
      </c>
      <c r="N17" s="7">
        <f t="shared" si="5"/>
        <v>7089084</v>
      </c>
      <c r="O17" s="7">
        <f t="shared" si="5"/>
        <v>7089084</v>
      </c>
      <c r="P17" s="7">
        <f t="shared" si="5"/>
        <v>7089076</v>
      </c>
    </row>
    <row r="18" spans="2:16" ht="28.5" customHeight="1" x14ac:dyDescent="0.2">
      <c r="B18" s="1" t="s">
        <v>21</v>
      </c>
      <c r="C18" s="1" t="s">
        <v>22</v>
      </c>
      <c r="D18" s="7">
        <v>46144000</v>
      </c>
      <c r="E18" s="30">
        <v>3845334</v>
      </c>
      <c r="F18" s="30">
        <v>3845334</v>
      </c>
      <c r="G18" s="30">
        <v>3845334</v>
      </c>
      <c r="H18" s="30">
        <v>3845334</v>
      </c>
      <c r="I18" s="30">
        <v>3845334</v>
      </c>
      <c r="J18" s="30">
        <v>3845334</v>
      </c>
      <c r="K18" s="30">
        <v>3845334</v>
      </c>
      <c r="L18" s="30">
        <v>3845334</v>
      </c>
      <c r="M18" s="30">
        <v>3845334</v>
      </c>
      <c r="N18" s="30">
        <v>3845334</v>
      </c>
      <c r="O18" s="30">
        <v>3845334</v>
      </c>
      <c r="P18" s="30">
        <v>3845326</v>
      </c>
    </row>
    <row r="19" spans="2:16" ht="20.100000000000001" customHeight="1" x14ac:dyDescent="0.2">
      <c r="B19" s="1" t="s">
        <v>23</v>
      </c>
      <c r="C19" s="1" t="s">
        <v>24</v>
      </c>
      <c r="D19" s="7">
        <v>6153000</v>
      </c>
      <c r="E19" s="30">
        <v>512750</v>
      </c>
      <c r="F19" s="30">
        <v>512750</v>
      </c>
      <c r="G19" s="30">
        <v>512750</v>
      </c>
      <c r="H19" s="30">
        <v>512750</v>
      </c>
      <c r="I19" s="30">
        <v>512750</v>
      </c>
      <c r="J19" s="30">
        <v>512750</v>
      </c>
      <c r="K19" s="30">
        <v>512750</v>
      </c>
      <c r="L19" s="30">
        <v>512750</v>
      </c>
      <c r="M19" s="30">
        <v>512750</v>
      </c>
      <c r="N19" s="30">
        <v>512750</v>
      </c>
      <c r="O19" s="30">
        <v>512750</v>
      </c>
      <c r="P19" s="30">
        <v>512750</v>
      </c>
    </row>
    <row r="20" spans="2:16" ht="32.25" customHeight="1" x14ac:dyDescent="0.2">
      <c r="B20" s="1" t="s">
        <v>25</v>
      </c>
      <c r="C20" s="1" t="s">
        <v>26</v>
      </c>
      <c r="D20" s="7">
        <v>32772000</v>
      </c>
      <c r="E20" s="30">
        <v>2731000</v>
      </c>
      <c r="F20" s="30">
        <v>2731000</v>
      </c>
      <c r="G20" s="30">
        <v>2731000</v>
      </c>
      <c r="H20" s="30">
        <v>2731000</v>
      </c>
      <c r="I20" s="30">
        <v>2731000</v>
      </c>
      <c r="J20" s="30">
        <v>2731000</v>
      </c>
      <c r="K20" s="30">
        <v>2731000</v>
      </c>
      <c r="L20" s="30">
        <v>2731000</v>
      </c>
      <c r="M20" s="30">
        <v>2731000</v>
      </c>
      <c r="N20" s="30">
        <v>2731000</v>
      </c>
      <c r="O20" s="30">
        <v>2731000</v>
      </c>
      <c r="P20" s="30">
        <v>2731000</v>
      </c>
    </row>
    <row r="21" spans="2:16" ht="20.100000000000001" customHeight="1" x14ac:dyDescent="0.2">
      <c r="B21" s="1" t="s">
        <v>27</v>
      </c>
      <c r="C21" s="1" t="s">
        <v>28</v>
      </c>
      <c r="D21" s="7">
        <f>SUM(D22:D25)</f>
        <v>194349000</v>
      </c>
      <c r="E21" s="7">
        <f t="shared" ref="E21:P21" si="6">SUM(E22:E25)</f>
        <v>4005584</v>
      </c>
      <c r="F21" s="7">
        <f t="shared" si="6"/>
        <v>4005584</v>
      </c>
      <c r="G21" s="7">
        <f t="shared" si="6"/>
        <v>4005584</v>
      </c>
      <c r="H21" s="7">
        <f t="shared" si="6"/>
        <v>4005584</v>
      </c>
      <c r="I21" s="7">
        <f t="shared" si="6"/>
        <v>4005584</v>
      </c>
      <c r="J21" s="7">
        <f t="shared" si="6"/>
        <v>4005584</v>
      </c>
      <c r="K21" s="7">
        <f t="shared" si="6"/>
        <v>50149584</v>
      </c>
      <c r="L21" s="7">
        <f t="shared" si="6"/>
        <v>4005584</v>
      </c>
      <c r="M21" s="7">
        <f t="shared" si="6"/>
        <v>4005584</v>
      </c>
      <c r="N21" s="7">
        <f t="shared" si="6"/>
        <v>4005584</v>
      </c>
      <c r="O21" s="7">
        <f t="shared" si="6"/>
        <v>4005584</v>
      </c>
      <c r="P21" s="7">
        <f t="shared" si="6"/>
        <v>104143576</v>
      </c>
    </row>
    <row r="22" spans="2:16" ht="27" customHeight="1" x14ac:dyDescent="0.2">
      <c r="B22" s="1" t="s">
        <v>29</v>
      </c>
      <c r="C22" s="1" t="s">
        <v>30</v>
      </c>
      <c r="D22" s="7">
        <v>46144000</v>
      </c>
      <c r="E22" s="30"/>
      <c r="F22" s="30"/>
      <c r="G22" s="30"/>
      <c r="H22" s="30"/>
      <c r="I22" s="30"/>
      <c r="J22" s="30"/>
      <c r="K22" s="30">
        <v>46144000</v>
      </c>
      <c r="L22" s="30"/>
      <c r="M22" s="30"/>
      <c r="N22" s="30"/>
      <c r="O22" s="30"/>
      <c r="P22" s="30"/>
    </row>
    <row r="23" spans="2:16" ht="25.5" customHeight="1" x14ac:dyDescent="0.2">
      <c r="B23" s="1" t="s">
        <v>31</v>
      </c>
      <c r="C23" s="1" t="s">
        <v>32</v>
      </c>
      <c r="D23" s="7">
        <v>61084000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>
        <v>61084000</v>
      </c>
    </row>
    <row r="24" spans="2:16" ht="25.5" customHeight="1" x14ac:dyDescent="0.2">
      <c r="B24" s="1" t="s">
        <v>31</v>
      </c>
      <c r="C24" s="1" t="s">
        <v>33</v>
      </c>
      <c r="D24" s="7">
        <v>39054000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>
        <v>39054000</v>
      </c>
    </row>
    <row r="25" spans="2:16" ht="32.25" customHeight="1" x14ac:dyDescent="0.2">
      <c r="B25" s="1" t="s">
        <v>34</v>
      </c>
      <c r="C25" s="1" t="s">
        <v>35</v>
      </c>
      <c r="D25" s="7">
        <v>48067000</v>
      </c>
      <c r="E25" s="30">
        <v>4005584</v>
      </c>
      <c r="F25" s="30">
        <v>4005584</v>
      </c>
      <c r="G25" s="30">
        <v>4005584</v>
      </c>
      <c r="H25" s="30">
        <v>4005584</v>
      </c>
      <c r="I25" s="30">
        <v>4005584</v>
      </c>
      <c r="J25" s="30">
        <v>4005584</v>
      </c>
      <c r="K25" s="30">
        <v>4005584</v>
      </c>
      <c r="L25" s="30">
        <v>4005584</v>
      </c>
      <c r="M25" s="30">
        <v>4005584</v>
      </c>
      <c r="N25" s="30">
        <v>4005584</v>
      </c>
      <c r="O25" s="30">
        <v>4005584</v>
      </c>
      <c r="P25" s="30">
        <v>4005576</v>
      </c>
    </row>
    <row r="26" spans="2:16" ht="20.100000000000001" customHeight="1" x14ac:dyDescent="0.2">
      <c r="B26" s="1" t="s">
        <v>36</v>
      </c>
      <c r="C26" s="1" t="s">
        <v>37</v>
      </c>
      <c r="D26" s="7">
        <f>+D27</f>
        <v>10000000</v>
      </c>
      <c r="E26" s="7">
        <f t="shared" ref="E26:P26" si="7">+E27</f>
        <v>0</v>
      </c>
      <c r="F26" s="7">
        <f t="shared" si="7"/>
        <v>0</v>
      </c>
      <c r="G26" s="7">
        <f t="shared" si="7"/>
        <v>10000000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</row>
    <row r="27" spans="2:16" ht="28.5" customHeight="1" x14ac:dyDescent="0.2">
      <c r="B27" s="1" t="s">
        <v>38</v>
      </c>
      <c r="C27" s="1" t="s">
        <v>39</v>
      </c>
      <c r="D27" s="7">
        <v>10000000</v>
      </c>
      <c r="E27" s="30"/>
      <c r="F27" s="30"/>
      <c r="G27" s="30">
        <v>10000000</v>
      </c>
      <c r="H27" s="30"/>
      <c r="I27" s="30"/>
      <c r="J27" s="30"/>
      <c r="K27" s="30"/>
      <c r="L27" s="30"/>
      <c r="M27" s="30"/>
      <c r="N27" s="30"/>
      <c r="O27" s="30"/>
      <c r="P27" s="30"/>
    </row>
    <row r="28" spans="2:16" ht="20.100000000000001" customHeight="1" x14ac:dyDescent="0.2">
      <c r="B28" s="1" t="s">
        <v>40</v>
      </c>
      <c r="C28" s="1" t="s">
        <v>41</v>
      </c>
      <c r="D28" s="7">
        <f>SUM(D29:D30)</f>
        <v>371520000</v>
      </c>
      <c r="E28" s="7">
        <f t="shared" ref="E28:P28" si="8">SUM(E29:E30)</f>
        <v>30960000</v>
      </c>
      <c r="F28" s="7">
        <f t="shared" si="8"/>
        <v>30960000</v>
      </c>
      <c r="G28" s="7">
        <f t="shared" si="8"/>
        <v>30960000</v>
      </c>
      <c r="H28" s="7">
        <f t="shared" si="8"/>
        <v>30960000</v>
      </c>
      <c r="I28" s="7">
        <f t="shared" si="8"/>
        <v>30960000</v>
      </c>
      <c r="J28" s="7">
        <f t="shared" si="8"/>
        <v>30960000</v>
      </c>
      <c r="K28" s="7">
        <f t="shared" si="8"/>
        <v>30960000</v>
      </c>
      <c r="L28" s="7">
        <f t="shared" si="8"/>
        <v>30960000</v>
      </c>
      <c r="M28" s="7">
        <f t="shared" si="8"/>
        <v>30960000</v>
      </c>
      <c r="N28" s="7">
        <f t="shared" si="8"/>
        <v>30960000</v>
      </c>
      <c r="O28" s="7">
        <f t="shared" si="8"/>
        <v>30960000</v>
      </c>
      <c r="P28" s="7">
        <f t="shared" si="8"/>
        <v>30960000</v>
      </c>
    </row>
    <row r="29" spans="2:16" ht="30" customHeight="1" x14ac:dyDescent="0.2">
      <c r="B29" s="1" t="s">
        <v>42</v>
      </c>
      <c r="C29" s="1" t="s">
        <v>43</v>
      </c>
      <c r="D29" s="7">
        <v>329520000</v>
      </c>
      <c r="E29" s="31">
        <v>27460000</v>
      </c>
      <c r="F29" s="31">
        <v>27460000</v>
      </c>
      <c r="G29" s="31">
        <v>27460000</v>
      </c>
      <c r="H29" s="31">
        <v>27460000</v>
      </c>
      <c r="I29" s="31">
        <v>27460000</v>
      </c>
      <c r="J29" s="31">
        <v>27460000</v>
      </c>
      <c r="K29" s="31">
        <v>27460000</v>
      </c>
      <c r="L29" s="31">
        <v>27460000</v>
      </c>
      <c r="M29" s="31">
        <v>27460000</v>
      </c>
      <c r="N29" s="31">
        <v>27460000</v>
      </c>
      <c r="O29" s="31">
        <v>27460000</v>
      </c>
      <c r="P29" s="31">
        <v>27460000</v>
      </c>
    </row>
    <row r="30" spans="2:16" ht="25.5" customHeight="1" x14ac:dyDescent="0.2">
      <c r="B30" s="1" t="s">
        <v>44</v>
      </c>
      <c r="C30" s="1" t="s">
        <v>45</v>
      </c>
      <c r="D30" s="7">
        <v>42000000</v>
      </c>
      <c r="E30" s="30">
        <v>3500000</v>
      </c>
      <c r="F30" s="30">
        <v>3500000</v>
      </c>
      <c r="G30" s="30">
        <v>3500000</v>
      </c>
      <c r="H30" s="30">
        <v>3500000</v>
      </c>
      <c r="I30" s="30">
        <v>3500000</v>
      </c>
      <c r="J30" s="30">
        <v>3500000</v>
      </c>
      <c r="K30" s="30">
        <v>3500000</v>
      </c>
      <c r="L30" s="30">
        <v>3500000</v>
      </c>
      <c r="M30" s="30">
        <v>3500000</v>
      </c>
      <c r="N30" s="30">
        <v>3500000</v>
      </c>
      <c r="O30" s="30">
        <v>3500000</v>
      </c>
      <c r="P30" s="30">
        <v>3500000</v>
      </c>
    </row>
    <row r="31" spans="2:16" ht="27" customHeight="1" x14ac:dyDescent="0.2">
      <c r="B31" s="1" t="s">
        <v>46</v>
      </c>
      <c r="C31" s="1" t="s">
        <v>47</v>
      </c>
      <c r="D31" s="7">
        <f>+D32+D36+D44</f>
        <v>341742000</v>
      </c>
      <c r="E31" s="7">
        <f t="shared" ref="E31:P31" si="9">+E32+E36+E44</f>
        <v>28478501</v>
      </c>
      <c r="F31" s="7">
        <f t="shared" si="9"/>
        <v>28478501</v>
      </c>
      <c r="G31" s="7">
        <f t="shared" si="9"/>
        <v>28478501</v>
      </c>
      <c r="H31" s="7">
        <f t="shared" si="9"/>
        <v>28478501</v>
      </c>
      <c r="I31" s="7">
        <f t="shared" si="9"/>
        <v>28478501</v>
      </c>
      <c r="J31" s="7">
        <f t="shared" si="9"/>
        <v>28478501</v>
      </c>
      <c r="K31" s="7">
        <f t="shared" si="9"/>
        <v>28478501</v>
      </c>
      <c r="L31" s="7">
        <f t="shared" si="9"/>
        <v>28478501</v>
      </c>
      <c r="M31" s="7">
        <f t="shared" si="9"/>
        <v>28478501</v>
      </c>
      <c r="N31" s="7">
        <f t="shared" si="9"/>
        <v>28478501</v>
      </c>
      <c r="O31" s="7">
        <f t="shared" si="9"/>
        <v>28478501</v>
      </c>
      <c r="P31" s="7">
        <f t="shared" si="9"/>
        <v>28478489</v>
      </c>
    </row>
    <row r="32" spans="2:16" ht="20.100000000000001" customHeight="1" x14ac:dyDescent="0.2">
      <c r="B32" s="1" t="s">
        <v>48</v>
      </c>
      <c r="C32" s="1" t="s">
        <v>49</v>
      </c>
      <c r="D32" s="7">
        <f>D33</f>
        <v>85125000</v>
      </c>
      <c r="E32" s="7">
        <f t="shared" ref="E32:P34" si="10">E33</f>
        <v>7093750</v>
      </c>
      <c r="F32" s="7">
        <f t="shared" si="10"/>
        <v>7093750</v>
      </c>
      <c r="G32" s="7">
        <f t="shared" si="10"/>
        <v>7093750</v>
      </c>
      <c r="H32" s="7">
        <f t="shared" si="10"/>
        <v>7093750</v>
      </c>
      <c r="I32" s="7">
        <f t="shared" si="10"/>
        <v>7093750</v>
      </c>
      <c r="J32" s="7">
        <f t="shared" si="10"/>
        <v>7093750</v>
      </c>
      <c r="K32" s="7">
        <f t="shared" si="10"/>
        <v>7093750</v>
      </c>
      <c r="L32" s="7">
        <f t="shared" si="10"/>
        <v>7093750</v>
      </c>
      <c r="M32" s="7">
        <f t="shared" si="10"/>
        <v>7093750</v>
      </c>
      <c r="N32" s="7">
        <f t="shared" si="10"/>
        <v>7093750</v>
      </c>
      <c r="O32" s="7">
        <f t="shared" si="10"/>
        <v>7093750</v>
      </c>
      <c r="P32" s="7">
        <f t="shared" si="10"/>
        <v>7093750</v>
      </c>
    </row>
    <row r="33" spans="2:16" ht="20.100000000000001" customHeight="1" x14ac:dyDescent="0.2">
      <c r="B33" s="1" t="s">
        <v>50</v>
      </c>
      <c r="C33" s="1" t="s">
        <v>51</v>
      </c>
      <c r="D33" s="7">
        <f>D34</f>
        <v>85125000</v>
      </c>
      <c r="E33" s="7">
        <f t="shared" si="10"/>
        <v>7093750</v>
      </c>
      <c r="F33" s="7">
        <f t="shared" si="10"/>
        <v>7093750</v>
      </c>
      <c r="G33" s="7">
        <f t="shared" si="10"/>
        <v>7093750</v>
      </c>
      <c r="H33" s="7">
        <f t="shared" si="10"/>
        <v>7093750</v>
      </c>
      <c r="I33" s="7">
        <f t="shared" si="10"/>
        <v>7093750</v>
      </c>
      <c r="J33" s="7">
        <f t="shared" si="10"/>
        <v>7093750</v>
      </c>
      <c r="K33" s="7">
        <f t="shared" si="10"/>
        <v>7093750</v>
      </c>
      <c r="L33" s="7">
        <f t="shared" si="10"/>
        <v>7093750</v>
      </c>
      <c r="M33" s="7">
        <f t="shared" si="10"/>
        <v>7093750</v>
      </c>
      <c r="N33" s="7">
        <f t="shared" si="10"/>
        <v>7093750</v>
      </c>
      <c r="O33" s="7">
        <f t="shared" si="10"/>
        <v>7093750</v>
      </c>
      <c r="P33" s="7">
        <f t="shared" si="10"/>
        <v>7093750</v>
      </c>
    </row>
    <row r="34" spans="2:16" ht="20.100000000000001" customHeight="1" x14ac:dyDescent="0.2">
      <c r="B34" s="1" t="s">
        <v>52</v>
      </c>
      <c r="C34" s="1" t="s">
        <v>53</v>
      </c>
      <c r="D34" s="7">
        <f>D35</f>
        <v>85125000</v>
      </c>
      <c r="E34" s="7">
        <f t="shared" si="10"/>
        <v>7093750</v>
      </c>
      <c r="F34" s="7">
        <f t="shared" si="10"/>
        <v>7093750</v>
      </c>
      <c r="G34" s="7">
        <f t="shared" si="10"/>
        <v>7093750</v>
      </c>
      <c r="H34" s="7">
        <f t="shared" si="10"/>
        <v>7093750</v>
      </c>
      <c r="I34" s="7">
        <f t="shared" si="10"/>
        <v>7093750</v>
      </c>
      <c r="J34" s="7">
        <f t="shared" si="10"/>
        <v>7093750</v>
      </c>
      <c r="K34" s="7">
        <f t="shared" si="10"/>
        <v>7093750</v>
      </c>
      <c r="L34" s="7">
        <f t="shared" si="10"/>
        <v>7093750</v>
      </c>
      <c r="M34" s="7">
        <f t="shared" si="10"/>
        <v>7093750</v>
      </c>
      <c r="N34" s="7">
        <f t="shared" si="10"/>
        <v>7093750</v>
      </c>
      <c r="O34" s="7">
        <f t="shared" si="10"/>
        <v>7093750</v>
      </c>
      <c r="P34" s="7">
        <f t="shared" si="10"/>
        <v>7093750</v>
      </c>
    </row>
    <row r="35" spans="2:16" ht="27.75" customHeight="1" x14ac:dyDescent="0.2">
      <c r="B35" s="1" t="s">
        <v>54</v>
      </c>
      <c r="C35" s="1" t="s">
        <v>55</v>
      </c>
      <c r="D35" s="7">
        <v>85125000</v>
      </c>
      <c r="E35" s="30">
        <v>7093750</v>
      </c>
      <c r="F35" s="30">
        <v>7093750</v>
      </c>
      <c r="G35" s="30">
        <v>7093750</v>
      </c>
      <c r="H35" s="30">
        <v>7093750</v>
      </c>
      <c r="I35" s="30">
        <v>7093750</v>
      </c>
      <c r="J35" s="30">
        <v>7093750</v>
      </c>
      <c r="K35" s="30">
        <v>7093750</v>
      </c>
      <c r="L35" s="30">
        <v>7093750</v>
      </c>
      <c r="M35" s="30">
        <v>7093750</v>
      </c>
      <c r="N35" s="30">
        <v>7093750</v>
      </c>
      <c r="O35" s="30">
        <v>7093750</v>
      </c>
      <c r="P35" s="30">
        <v>7093750</v>
      </c>
    </row>
    <row r="36" spans="2:16" ht="20.100000000000001" customHeight="1" x14ac:dyDescent="0.2">
      <c r="B36" s="1" t="s">
        <v>56</v>
      </c>
      <c r="C36" s="1" t="s">
        <v>57</v>
      </c>
      <c r="D36" s="7">
        <f>+D37</f>
        <v>147683000</v>
      </c>
      <c r="E36" s="7">
        <f t="shared" ref="E36:P36" si="11">+E37</f>
        <v>12306917</v>
      </c>
      <c r="F36" s="7">
        <f t="shared" si="11"/>
        <v>12306917</v>
      </c>
      <c r="G36" s="7">
        <f t="shared" si="11"/>
        <v>12306917</v>
      </c>
      <c r="H36" s="7">
        <f t="shared" si="11"/>
        <v>12306917</v>
      </c>
      <c r="I36" s="7">
        <f t="shared" si="11"/>
        <v>12306917</v>
      </c>
      <c r="J36" s="7">
        <f t="shared" si="11"/>
        <v>12306917</v>
      </c>
      <c r="K36" s="7">
        <f t="shared" si="11"/>
        <v>12306917</v>
      </c>
      <c r="L36" s="7">
        <f t="shared" si="11"/>
        <v>12306917</v>
      </c>
      <c r="M36" s="7">
        <f t="shared" si="11"/>
        <v>12306917</v>
      </c>
      <c r="N36" s="7">
        <f t="shared" si="11"/>
        <v>12306917</v>
      </c>
      <c r="O36" s="7">
        <f t="shared" si="11"/>
        <v>12306917</v>
      </c>
      <c r="P36" s="7">
        <f t="shared" si="11"/>
        <v>12306913</v>
      </c>
    </row>
    <row r="37" spans="2:16" ht="20.100000000000001" customHeight="1" x14ac:dyDescent="0.2">
      <c r="B37" s="1" t="s">
        <v>58</v>
      </c>
      <c r="C37" s="1" t="s">
        <v>59</v>
      </c>
      <c r="D37" s="7">
        <f>+D38+D40+D42</f>
        <v>147683000</v>
      </c>
      <c r="E37" s="7">
        <f t="shared" ref="E37:P37" si="12">+E38+E40+E42</f>
        <v>12306917</v>
      </c>
      <c r="F37" s="7">
        <f t="shared" si="12"/>
        <v>12306917</v>
      </c>
      <c r="G37" s="7">
        <f t="shared" si="12"/>
        <v>12306917</v>
      </c>
      <c r="H37" s="7">
        <f t="shared" si="12"/>
        <v>12306917</v>
      </c>
      <c r="I37" s="7">
        <f t="shared" si="12"/>
        <v>12306917</v>
      </c>
      <c r="J37" s="7">
        <f t="shared" si="12"/>
        <v>12306917</v>
      </c>
      <c r="K37" s="7">
        <f t="shared" si="12"/>
        <v>12306917</v>
      </c>
      <c r="L37" s="7">
        <f t="shared" si="12"/>
        <v>12306917</v>
      </c>
      <c r="M37" s="7">
        <f t="shared" si="12"/>
        <v>12306917</v>
      </c>
      <c r="N37" s="7">
        <f t="shared" si="12"/>
        <v>12306917</v>
      </c>
      <c r="O37" s="7">
        <f t="shared" si="12"/>
        <v>12306917</v>
      </c>
      <c r="P37" s="7">
        <f t="shared" si="12"/>
        <v>12306913</v>
      </c>
    </row>
    <row r="38" spans="2:16" ht="20.100000000000001" customHeight="1" x14ac:dyDescent="0.2">
      <c r="B38" s="1" t="s">
        <v>60</v>
      </c>
      <c r="C38" s="1" t="s">
        <v>61</v>
      </c>
      <c r="D38" s="7">
        <f>D39</f>
        <v>94133000</v>
      </c>
      <c r="E38" s="7">
        <f t="shared" ref="E38:P38" si="13">E39</f>
        <v>7844417</v>
      </c>
      <c r="F38" s="7">
        <f t="shared" si="13"/>
        <v>7844417</v>
      </c>
      <c r="G38" s="7">
        <f t="shared" si="13"/>
        <v>7844417</v>
      </c>
      <c r="H38" s="7">
        <f t="shared" si="13"/>
        <v>7844417</v>
      </c>
      <c r="I38" s="7">
        <f t="shared" si="13"/>
        <v>7844417</v>
      </c>
      <c r="J38" s="7">
        <f t="shared" si="13"/>
        <v>7844417</v>
      </c>
      <c r="K38" s="7">
        <f t="shared" si="13"/>
        <v>7844417</v>
      </c>
      <c r="L38" s="7">
        <f t="shared" si="13"/>
        <v>7844417</v>
      </c>
      <c r="M38" s="7">
        <f t="shared" si="13"/>
        <v>7844417</v>
      </c>
      <c r="N38" s="7">
        <f t="shared" si="13"/>
        <v>7844417</v>
      </c>
      <c r="O38" s="7">
        <f t="shared" si="13"/>
        <v>7844417</v>
      </c>
      <c r="P38" s="7">
        <f t="shared" si="13"/>
        <v>7844413</v>
      </c>
    </row>
    <row r="39" spans="2:16" ht="31.5" customHeight="1" x14ac:dyDescent="0.2">
      <c r="B39" s="1" t="s">
        <v>62</v>
      </c>
      <c r="C39" s="1" t="s">
        <v>63</v>
      </c>
      <c r="D39" s="7">
        <v>94133000</v>
      </c>
      <c r="E39" s="30">
        <v>7844417</v>
      </c>
      <c r="F39" s="30">
        <v>7844417</v>
      </c>
      <c r="G39" s="30">
        <v>7844417</v>
      </c>
      <c r="H39" s="30">
        <v>7844417</v>
      </c>
      <c r="I39" s="30">
        <v>7844417</v>
      </c>
      <c r="J39" s="30">
        <v>7844417</v>
      </c>
      <c r="K39" s="30">
        <v>7844417</v>
      </c>
      <c r="L39" s="30">
        <v>7844417</v>
      </c>
      <c r="M39" s="30">
        <v>7844417</v>
      </c>
      <c r="N39" s="30">
        <v>7844417</v>
      </c>
      <c r="O39" s="30">
        <v>7844417</v>
      </c>
      <c r="P39" s="30">
        <v>7844413</v>
      </c>
    </row>
    <row r="40" spans="2:16" ht="20.100000000000001" customHeight="1" x14ac:dyDescent="0.2">
      <c r="B40" s="1" t="s">
        <v>64</v>
      </c>
      <c r="C40" s="1" t="s">
        <v>53</v>
      </c>
      <c r="D40" s="7">
        <f>D41</f>
        <v>47769000</v>
      </c>
      <c r="E40" s="7">
        <f t="shared" ref="E40:P40" si="14">E41</f>
        <v>3980750</v>
      </c>
      <c r="F40" s="7">
        <f t="shared" si="14"/>
        <v>3980750</v>
      </c>
      <c r="G40" s="7">
        <f t="shared" si="14"/>
        <v>3980750</v>
      </c>
      <c r="H40" s="7">
        <f t="shared" si="14"/>
        <v>3980750</v>
      </c>
      <c r="I40" s="7">
        <f t="shared" si="14"/>
        <v>3980750</v>
      </c>
      <c r="J40" s="7">
        <f t="shared" si="14"/>
        <v>3980750</v>
      </c>
      <c r="K40" s="7">
        <f t="shared" si="14"/>
        <v>3980750</v>
      </c>
      <c r="L40" s="7">
        <f t="shared" si="14"/>
        <v>3980750</v>
      </c>
      <c r="M40" s="7">
        <f t="shared" si="14"/>
        <v>3980750</v>
      </c>
      <c r="N40" s="7">
        <f t="shared" si="14"/>
        <v>3980750</v>
      </c>
      <c r="O40" s="7">
        <f t="shared" si="14"/>
        <v>3980750</v>
      </c>
      <c r="P40" s="7">
        <f t="shared" si="14"/>
        <v>3980750</v>
      </c>
    </row>
    <row r="41" spans="2:16" ht="25.5" customHeight="1" x14ac:dyDescent="0.2">
      <c r="B41" s="1" t="s">
        <v>65</v>
      </c>
      <c r="C41" s="1" t="s">
        <v>66</v>
      </c>
      <c r="D41" s="7">
        <v>47769000</v>
      </c>
      <c r="E41" s="30">
        <v>3980750</v>
      </c>
      <c r="F41" s="30">
        <v>3980750</v>
      </c>
      <c r="G41" s="30">
        <v>3980750</v>
      </c>
      <c r="H41" s="30">
        <v>3980750</v>
      </c>
      <c r="I41" s="30">
        <v>3980750</v>
      </c>
      <c r="J41" s="30">
        <v>3980750</v>
      </c>
      <c r="K41" s="30">
        <v>3980750</v>
      </c>
      <c r="L41" s="30">
        <v>3980750</v>
      </c>
      <c r="M41" s="30">
        <v>3980750</v>
      </c>
      <c r="N41" s="30">
        <v>3980750</v>
      </c>
      <c r="O41" s="30">
        <v>3980750</v>
      </c>
      <c r="P41" s="30">
        <v>3980750</v>
      </c>
    </row>
    <row r="42" spans="2:16" ht="20.100000000000001" customHeight="1" x14ac:dyDescent="0.2">
      <c r="B42" s="1" t="s">
        <v>67</v>
      </c>
      <c r="C42" s="1" t="s">
        <v>68</v>
      </c>
      <c r="D42" s="7">
        <f>D43</f>
        <v>5781000</v>
      </c>
      <c r="E42" s="7">
        <f t="shared" ref="E42:P42" si="15">E43</f>
        <v>481750</v>
      </c>
      <c r="F42" s="7">
        <f t="shared" si="15"/>
        <v>481750</v>
      </c>
      <c r="G42" s="7">
        <f t="shared" si="15"/>
        <v>481750</v>
      </c>
      <c r="H42" s="7">
        <f t="shared" si="15"/>
        <v>481750</v>
      </c>
      <c r="I42" s="7">
        <f t="shared" si="15"/>
        <v>481750</v>
      </c>
      <c r="J42" s="7">
        <f t="shared" si="15"/>
        <v>481750</v>
      </c>
      <c r="K42" s="7">
        <f t="shared" si="15"/>
        <v>481750</v>
      </c>
      <c r="L42" s="7">
        <f t="shared" si="15"/>
        <v>481750</v>
      </c>
      <c r="M42" s="7">
        <f t="shared" si="15"/>
        <v>481750</v>
      </c>
      <c r="N42" s="7">
        <f t="shared" si="15"/>
        <v>481750</v>
      </c>
      <c r="O42" s="7">
        <f t="shared" si="15"/>
        <v>481750</v>
      </c>
      <c r="P42" s="7">
        <f t="shared" si="15"/>
        <v>481750</v>
      </c>
    </row>
    <row r="43" spans="2:16" ht="32.25" customHeight="1" x14ac:dyDescent="0.2">
      <c r="B43" s="1" t="s">
        <v>69</v>
      </c>
      <c r="C43" s="1" t="s">
        <v>70</v>
      </c>
      <c r="D43" s="7">
        <v>5781000</v>
      </c>
      <c r="E43" s="30">
        <v>481750</v>
      </c>
      <c r="F43" s="30">
        <v>481750</v>
      </c>
      <c r="G43" s="30">
        <v>481750</v>
      </c>
      <c r="H43" s="30">
        <v>481750</v>
      </c>
      <c r="I43" s="30">
        <v>481750</v>
      </c>
      <c r="J43" s="30">
        <v>481750</v>
      </c>
      <c r="K43" s="30">
        <v>481750</v>
      </c>
      <c r="L43" s="30">
        <v>481750</v>
      </c>
      <c r="M43" s="30">
        <v>481750</v>
      </c>
      <c r="N43" s="30">
        <v>481750</v>
      </c>
      <c r="O43" s="30">
        <v>481750</v>
      </c>
      <c r="P43" s="30">
        <v>481750</v>
      </c>
    </row>
    <row r="44" spans="2:16" ht="20.100000000000001" customHeight="1" x14ac:dyDescent="0.2">
      <c r="B44" s="1" t="s">
        <v>71</v>
      </c>
      <c r="C44" s="1" t="s">
        <v>72</v>
      </c>
      <c r="D44" s="7">
        <f>+D45+D47+D49</f>
        <v>108934000</v>
      </c>
      <c r="E44" s="7">
        <f t="shared" ref="E44:P44" si="16">+E45+E47+E49</f>
        <v>9077834</v>
      </c>
      <c r="F44" s="7">
        <f t="shared" si="16"/>
        <v>9077834</v>
      </c>
      <c r="G44" s="7">
        <f t="shared" si="16"/>
        <v>9077834</v>
      </c>
      <c r="H44" s="7">
        <f t="shared" si="16"/>
        <v>9077834</v>
      </c>
      <c r="I44" s="7">
        <f t="shared" si="16"/>
        <v>9077834</v>
      </c>
      <c r="J44" s="7">
        <f t="shared" si="16"/>
        <v>9077834</v>
      </c>
      <c r="K44" s="7">
        <f t="shared" si="16"/>
        <v>9077834</v>
      </c>
      <c r="L44" s="7">
        <f t="shared" si="16"/>
        <v>9077834</v>
      </c>
      <c r="M44" s="7">
        <f t="shared" si="16"/>
        <v>9077834</v>
      </c>
      <c r="N44" s="7">
        <f t="shared" si="16"/>
        <v>9077834</v>
      </c>
      <c r="O44" s="7">
        <f t="shared" si="16"/>
        <v>9077834</v>
      </c>
      <c r="P44" s="7">
        <f t="shared" si="16"/>
        <v>9077826</v>
      </c>
    </row>
    <row r="45" spans="2:16" ht="20.100000000000001" customHeight="1" x14ac:dyDescent="0.2">
      <c r="B45" s="1" t="s">
        <v>73</v>
      </c>
      <c r="C45" s="1" t="s">
        <v>74</v>
      </c>
      <c r="D45" s="7">
        <f>D46</f>
        <v>23889000</v>
      </c>
      <c r="E45" s="7">
        <f t="shared" ref="E45:P45" si="17">E46</f>
        <v>1990750</v>
      </c>
      <c r="F45" s="7">
        <f t="shared" si="17"/>
        <v>1990750</v>
      </c>
      <c r="G45" s="7">
        <f t="shared" si="17"/>
        <v>1990750</v>
      </c>
      <c r="H45" s="7">
        <f t="shared" si="17"/>
        <v>1990750</v>
      </c>
      <c r="I45" s="7">
        <f t="shared" si="17"/>
        <v>1990750</v>
      </c>
      <c r="J45" s="7">
        <f t="shared" si="17"/>
        <v>1990750</v>
      </c>
      <c r="K45" s="7">
        <f t="shared" si="17"/>
        <v>1990750</v>
      </c>
      <c r="L45" s="7">
        <f t="shared" si="17"/>
        <v>1990750</v>
      </c>
      <c r="M45" s="7">
        <f t="shared" si="17"/>
        <v>1990750</v>
      </c>
      <c r="N45" s="7">
        <f t="shared" si="17"/>
        <v>1990750</v>
      </c>
      <c r="O45" s="7">
        <f t="shared" si="17"/>
        <v>1990750</v>
      </c>
      <c r="P45" s="7">
        <f t="shared" si="17"/>
        <v>1990750</v>
      </c>
    </row>
    <row r="46" spans="2:16" ht="20.100000000000001" customHeight="1" x14ac:dyDescent="0.2">
      <c r="B46" s="1" t="s">
        <v>75</v>
      </c>
      <c r="C46" s="1" t="s">
        <v>76</v>
      </c>
      <c r="D46" s="7">
        <v>23889000</v>
      </c>
      <c r="E46" s="30">
        <v>1990750</v>
      </c>
      <c r="F46" s="30">
        <v>1990750</v>
      </c>
      <c r="G46" s="30">
        <v>1990750</v>
      </c>
      <c r="H46" s="30">
        <v>1990750</v>
      </c>
      <c r="I46" s="30">
        <v>1990750</v>
      </c>
      <c r="J46" s="30">
        <v>1990750</v>
      </c>
      <c r="K46" s="30">
        <v>1990750</v>
      </c>
      <c r="L46" s="30">
        <v>1990750</v>
      </c>
      <c r="M46" s="30">
        <v>1990750</v>
      </c>
      <c r="N46" s="30">
        <v>1990750</v>
      </c>
      <c r="O46" s="30">
        <v>1990750</v>
      </c>
      <c r="P46" s="30">
        <v>1990750</v>
      </c>
    </row>
    <row r="47" spans="2:16" ht="20.100000000000001" customHeight="1" x14ac:dyDescent="0.2">
      <c r="B47" s="1" t="s">
        <v>77</v>
      </c>
      <c r="C47" s="1" t="s">
        <v>78</v>
      </c>
      <c r="D47" s="7">
        <f>D48</f>
        <v>35834000</v>
      </c>
      <c r="E47" s="7">
        <f t="shared" ref="E47:P47" si="18">E48</f>
        <v>2986167</v>
      </c>
      <c r="F47" s="7">
        <f t="shared" si="18"/>
        <v>2986167</v>
      </c>
      <c r="G47" s="7">
        <f t="shared" si="18"/>
        <v>2986167</v>
      </c>
      <c r="H47" s="7">
        <f t="shared" si="18"/>
        <v>2986167</v>
      </c>
      <c r="I47" s="7">
        <f t="shared" si="18"/>
        <v>2986167</v>
      </c>
      <c r="J47" s="7">
        <f t="shared" si="18"/>
        <v>2986167</v>
      </c>
      <c r="K47" s="7">
        <f t="shared" si="18"/>
        <v>2986167</v>
      </c>
      <c r="L47" s="7">
        <f t="shared" si="18"/>
        <v>2986167</v>
      </c>
      <c r="M47" s="7">
        <f t="shared" si="18"/>
        <v>2986167</v>
      </c>
      <c r="N47" s="7">
        <f t="shared" si="18"/>
        <v>2986167</v>
      </c>
      <c r="O47" s="7">
        <f t="shared" si="18"/>
        <v>2986167</v>
      </c>
      <c r="P47" s="7">
        <f t="shared" si="18"/>
        <v>2986163</v>
      </c>
    </row>
    <row r="48" spans="2:16" ht="30.75" customHeight="1" x14ac:dyDescent="0.2">
      <c r="B48" s="1" t="s">
        <v>79</v>
      </c>
      <c r="C48" s="1" t="s">
        <v>80</v>
      </c>
      <c r="D48" s="7">
        <v>35834000</v>
      </c>
      <c r="E48" s="30">
        <v>2986167</v>
      </c>
      <c r="F48" s="30">
        <v>2986167</v>
      </c>
      <c r="G48" s="30">
        <v>2986167</v>
      </c>
      <c r="H48" s="30">
        <v>2986167</v>
      </c>
      <c r="I48" s="30">
        <v>2986167</v>
      </c>
      <c r="J48" s="30">
        <v>2986167</v>
      </c>
      <c r="K48" s="30">
        <v>2986167</v>
      </c>
      <c r="L48" s="30">
        <v>2986167</v>
      </c>
      <c r="M48" s="30">
        <v>2986167</v>
      </c>
      <c r="N48" s="30">
        <v>2986167</v>
      </c>
      <c r="O48" s="30">
        <v>2986167</v>
      </c>
      <c r="P48" s="30">
        <v>2986163</v>
      </c>
    </row>
    <row r="49" spans="2:16" ht="16.5" customHeight="1" x14ac:dyDescent="0.2">
      <c r="B49" s="1" t="s">
        <v>81</v>
      </c>
      <c r="C49" s="1" t="s">
        <v>82</v>
      </c>
      <c r="D49" s="7">
        <f>D50</f>
        <v>49211000</v>
      </c>
      <c r="E49" s="7">
        <f t="shared" ref="E49:P49" si="19">E50</f>
        <v>4100917</v>
      </c>
      <c r="F49" s="7">
        <f t="shared" si="19"/>
        <v>4100917</v>
      </c>
      <c r="G49" s="7">
        <f t="shared" si="19"/>
        <v>4100917</v>
      </c>
      <c r="H49" s="7">
        <f t="shared" si="19"/>
        <v>4100917</v>
      </c>
      <c r="I49" s="7">
        <f t="shared" si="19"/>
        <v>4100917</v>
      </c>
      <c r="J49" s="7">
        <f t="shared" si="19"/>
        <v>4100917</v>
      </c>
      <c r="K49" s="7">
        <f t="shared" si="19"/>
        <v>4100917</v>
      </c>
      <c r="L49" s="7">
        <f t="shared" si="19"/>
        <v>4100917</v>
      </c>
      <c r="M49" s="7">
        <f t="shared" si="19"/>
        <v>4100917</v>
      </c>
      <c r="N49" s="7">
        <f t="shared" si="19"/>
        <v>4100917</v>
      </c>
      <c r="O49" s="7">
        <f t="shared" si="19"/>
        <v>4100917</v>
      </c>
      <c r="P49" s="7">
        <f t="shared" si="19"/>
        <v>4100913</v>
      </c>
    </row>
    <row r="50" spans="2:16" ht="26.25" customHeight="1" x14ac:dyDescent="0.2">
      <c r="B50" s="1" t="s">
        <v>83</v>
      </c>
      <c r="C50" s="1" t="s">
        <v>84</v>
      </c>
      <c r="D50" s="7">
        <v>49211000</v>
      </c>
      <c r="E50" s="30">
        <v>4100917</v>
      </c>
      <c r="F50" s="30">
        <v>4100917</v>
      </c>
      <c r="G50" s="30">
        <v>4100917</v>
      </c>
      <c r="H50" s="30">
        <v>4100917</v>
      </c>
      <c r="I50" s="30">
        <v>4100917</v>
      </c>
      <c r="J50" s="30">
        <v>4100917</v>
      </c>
      <c r="K50" s="30">
        <v>4100917</v>
      </c>
      <c r="L50" s="30">
        <v>4100917</v>
      </c>
      <c r="M50" s="30">
        <v>4100917</v>
      </c>
      <c r="N50" s="30">
        <v>4100917</v>
      </c>
      <c r="O50" s="30">
        <v>4100917</v>
      </c>
      <c r="P50" s="30">
        <v>4100913</v>
      </c>
    </row>
    <row r="51" spans="2:16" ht="20.100000000000001" customHeight="1" x14ac:dyDescent="0.2">
      <c r="B51" s="1" t="s">
        <v>85</v>
      </c>
      <c r="C51" s="1" t="s">
        <v>86</v>
      </c>
      <c r="D51" s="7">
        <f>+D52+D55+D78</f>
        <v>328191000</v>
      </c>
      <c r="E51" s="7">
        <f t="shared" ref="E51:P51" si="20">+E52+E55+E78</f>
        <v>19724255</v>
      </c>
      <c r="F51" s="7">
        <f t="shared" si="20"/>
        <v>20724255</v>
      </c>
      <c r="G51" s="7">
        <f t="shared" si="20"/>
        <v>55224255</v>
      </c>
      <c r="H51" s="7">
        <f t="shared" si="20"/>
        <v>19779809</v>
      </c>
      <c r="I51" s="7">
        <f t="shared" si="20"/>
        <v>19779809</v>
      </c>
      <c r="J51" s="7">
        <f t="shared" si="20"/>
        <v>74779809</v>
      </c>
      <c r="K51" s="7">
        <f t="shared" si="20"/>
        <v>19779809</v>
      </c>
      <c r="L51" s="7">
        <f t="shared" si="20"/>
        <v>19779809</v>
      </c>
      <c r="M51" s="7">
        <f t="shared" si="20"/>
        <v>19779809</v>
      </c>
      <c r="N51" s="7">
        <f t="shared" si="20"/>
        <v>19779809</v>
      </c>
      <c r="O51" s="7">
        <f t="shared" si="20"/>
        <v>19779809</v>
      </c>
      <c r="P51" s="7">
        <f t="shared" si="20"/>
        <v>19279763</v>
      </c>
    </row>
    <row r="52" spans="2:16" ht="20.100000000000001" customHeight="1" x14ac:dyDescent="0.2">
      <c r="B52" s="1" t="s">
        <v>87</v>
      </c>
      <c r="C52" s="1" t="s">
        <v>88</v>
      </c>
      <c r="D52" s="7">
        <f>SUM(D53:D54)</f>
        <v>15000000</v>
      </c>
      <c r="E52" s="7">
        <f t="shared" ref="E52:P52" si="21">SUM(E54:E54)</f>
        <v>0</v>
      </c>
      <c r="F52" s="7">
        <f t="shared" si="21"/>
        <v>0</v>
      </c>
      <c r="G52" s="7">
        <f>SUM(G53:G54)</f>
        <v>10000000</v>
      </c>
      <c r="H52" s="7">
        <f t="shared" si="21"/>
        <v>555555</v>
      </c>
      <c r="I52" s="7">
        <f t="shared" si="21"/>
        <v>555555</v>
      </c>
      <c r="J52" s="7">
        <f t="shared" si="21"/>
        <v>555555</v>
      </c>
      <c r="K52" s="7">
        <f t="shared" si="21"/>
        <v>555555</v>
      </c>
      <c r="L52" s="7">
        <f t="shared" si="21"/>
        <v>555555</v>
      </c>
      <c r="M52" s="7">
        <f t="shared" si="21"/>
        <v>555555</v>
      </c>
      <c r="N52" s="7">
        <f t="shared" si="21"/>
        <v>555555</v>
      </c>
      <c r="O52" s="7">
        <f t="shared" si="21"/>
        <v>555555</v>
      </c>
      <c r="P52" s="7">
        <f t="shared" si="21"/>
        <v>555560</v>
      </c>
    </row>
    <row r="53" spans="2:16" ht="20.100000000000001" customHeight="1" x14ac:dyDescent="0.2">
      <c r="B53" s="1" t="s">
        <v>244</v>
      </c>
      <c r="C53" s="1" t="s">
        <v>245</v>
      </c>
      <c r="D53" s="7">
        <v>5000000</v>
      </c>
      <c r="E53" s="30"/>
      <c r="F53" s="30"/>
      <c r="G53" s="30">
        <v>5000000</v>
      </c>
      <c r="H53" s="30"/>
      <c r="I53" s="30"/>
      <c r="J53" s="30"/>
      <c r="K53" s="30"/>
      <c r="L53" s="30"/>
      <c r="M53" s="30"/>
      <c r="N53" s="30"/>
      <c r="O53" s="30"/>
      <c r="P53" s="30"/>
    </row>
    <row r="54" spans="2:16" ht="30" customHeight="1" x14ac:dyDescent="0.2">
      <c r="B54" s="1" t="s">
        <v>89</v>
      </c>
      <c r="C54" s="1" t="s">
        <v>90</v>
      </c>
      <c r="D54" s="7">
        <v>10000000</v>
      </c>
      <c r="E54" s="30"/>
      <c r="F54" s="30"/>
      <c r="G54" s="30">
        <v>5000000</v>
      </c>
      <c r="H54" s="30">
        <v>555555</v>
      </c>
      <c r="I54" s="30">
        <v>555555</v>
      </c>
      <c r="J54" s="30">
        <v>555555</v>
      </c>
      <c r="K54" s="30">
        <v>555555</v>
      </c>
      <c r="L54" s="30">
        <v>555555</v>
      </c>
      <c r="M54" s="30">
        <v>555555</v>
      </c>
      <c r="N54" s="30">
        <v>555555</v>
      </c>
      <c r="O54" s="30">
        <v>555555</v>
      </c>
      <c r="P54" s="30">
        <v>555560</v>
      </c>
    </row>
    <row r="55" spans="2:16" ht="20.100000000000001" customHeight="1" x14ac:dyDescent="0.2">
      <c r="B55" s="1" t="s">
        <v>91</v>
      </c>
      <c r="C55" s="1" t="s">
        <v>92</v>
      </c>
      <c r="D55" s="7">
        <f>+D56+D57+D58+D59+D61+D63+D64+D66+D69+D71+D76</f>
        <v>225191000</v>
      </c>
      <c r="E55" s="7">
        <f t="shared" ref="E55:P55" si="22">+E56+E57+E58+E59+E61+E63+E64+E66+E69+E71+E76</f>
        <v>13057588</v>
      </c>
      <c r="F55" s="7">
        <f t="shared" si="22"/>
        <v>14057588</v>
      </c>
      <c r="G55" s="7">
        <f t="shared" si="22"/>
        <v>38557588</v>
      </c>
      <c r="H55" s="7">
        <f t="shared" si="22"/>
        <v>12557587</v>
      </c>
      <c r="I55" s="7">
        <f t="shared" si="22"/>
        <v>12557587</v>
      </c>
      <c r="J55" s="7">
        <f t="shared" si="22"/>
        <v>59557587</v>
      </c>
      <c r="K55" s="7">
        <f t="shared" si="22"/>
        <v>12557587</v>
      </c>
      <c r="L55" s="7">
        <f t="shared" si="22"/>
        <v>12557587</v>
      </c>
      <c r="M55" s="7">
        <f t="shared" si="22"/>
        <v>12557587</v>
      </c>
      <c r="N55" s="7">
        <f t="shared" si="22"/>
        <v>12557587</v>
      </c>
      <c r="O55" s="7">
        <f t="shared" si="22"/>
        <v>12557587</v>
      </c>
      <c r="P55" s="7">
        <f t="shared" si="22"/>
        <v>12057540</v>
      </c>
    </row>
    <row r="56" spans="2:16" ht="30" customHeight="1" x14ac:dyDescent="0.2">
      <c r="B56" s="1" t="s">
        <v>93</v>
      </c>
      <c r="C56" s="1" t="s">
        <v>94</v>
      </c>
      <c r="D56" s="7">
        <v>7000000</v>
      </c>
      <c r="E56" s="30"/>
      <c r="F56" s="30"/>
      <c r="G56" s="30"/>
      <c r="H56" s="30"/>
      <c r="I56" s="30"/>
      <c r="J56" s="30">
        <v>7000000</v>
      </c>
      <c r="K56" s="30"/>
      <c r="L56" s="30"/>
      <c r="M56" s="30"/>
      <c r="N56" s="30"/>
      <c r="O56" s="30"/>
      <c r="P56" s="30"/>
    </row>
    <row r="57" spans="2:16" ht="29.25" customHeight="1" x14ac:dyDescent="0.2">
      <c r="B57" s="1" t="s">
        <v>95</v>
      </c>
      <c r="C57" s="1" t="s">
        <v>96</v>
      </c>
      <c r="D57" s="7">
        <v>11991000</v>
      </c>
      <c r="E57" s="31">
        <v>1415917</v>
      </c>
      <c r="F57" s="31">
        <v>1415917</v>
      </c>
      <c r="G57" s="31">
        <v>1415917</v>
      </c>
      <c r="H57" s="31">
        <v>915916</v>
      </c>
      <c r="I57" s="31">
        <v>915916</v>
      </c>
      <c r="J57" s="31">
        <v>915916</v>
      </c>
      <c r="K57" s="31">
        <v>915916</v>
      </c>
      <c r="L57" s="31">
        <v>915916</v>
      </c>
      <c r="M57" s="31">
        <v>915916</v>
      </c>
      <c r="N57" s="31">
        <v>915916</v>
      </c>
      <c r="O57" s="31">
        <v>915916</v>
      </c>
      <c r="P57" s="30">
        <v>415921</v>
      </c>
    </row>
    <row r="58" spans="2:16" ht="20.100000000000001" customHeight="1" x14ac:dyDescent="0.2">
      <c r="B58" s="1" t="s">
        <v>95</v>
      </c>
      <c r="C58" s="1" t="s">
        <v>96</v>
      </c>
      <c r="D58" s="7">
        <v>2000000</v>
      </c>
      <c r="E58" s="30">
        <v>166667</v>
      </c>
      <c r="F58" s="30">
        <v>166667</v>
      </c>
      <c r="G58" s="30">
        <v>166667</v>
      </c>
      <c r="H58" s="30">
        <v>166667</v>
      </c>
      <c r="I58" s="30">
        <v>166667</v>
      </c>
      <c r="J58" s="30">
        <v>166667</v>
      </c>
      <c r="K58" s="30">
        <v>166667</v>
      </c>
      <c r="L58" s="30">
        <v>166667</v>
      </c>
      <c r="M58" s="30">
        <v>166667</v>
      </c>
      <c r="N58" s="30">
        <v>166667</v>
      </c>
      <c r="O58" s="30">
        <v>166667</v>
      </c>
      <c r="P58" s="30">
        <v>166663</v>
      </c>
    </row>
    <row r="59" spans="2:16" ht="20.100000000000001" customHeight="1" x14ac:dyDescent="0.2">
      <c r="B59" s="1" t="s">
        <v>97</v>
      </c>
      <c r="C59" s="1" t="s">
        <v>98</v>
      </c>
      <c r="D59" s="7">
        <f>SUM(D60)</f>
        <v>5000000</v>
      </c>
      <c r="E59" s="7">
        <f t="shared" ref="E59:P59" si="23">SUM(E60)</f>
        <v>416667</v>
      </c>
      <c r="F59" s="7">
        <f t="shared" si="23"/>
        <v>416667</v>
      </c>
      <c r="G59" s="7">
        <f t="shared" si="23"/>
        <v>416667</v>
      </c>
      <c r="H59" s="7">
        <f t="shared" si="23"/>
        <v>416667</v>
      </c>
      <c r="I59" s="7">
        <f t="shared" si="23"/>
        <v>416667</v>
      </c>
      <c r="J59" s="7">
        <f t="shared" si="23"/>
        <v>416667</v>
      </c>
      <c r="K59" s="7">
        <f t="shared" si="23"/>
        <v>416667</v>
      </c>
      <c r="L59" s="7">
        <f t="shared" si="23"/>
        <v>416667</v>
      </c>
      <c r="M59" s="7">
        <f t="shared" si="23"/>
        <v>416667</v>
      </c>
      <c r="N59" s="7">
        <f t="shared" si="23"/>
        <v>416667</v>
      </c>
      <c r="O59" s="7">
        <f t="shared" si="23"/>
        <v>416667</v>
      </c>
      <c r="P59" s="7">
        <f t="shared" si="23"/>
        <v>416663</v>
      </c>
    </row>
    <row r="60" spans="2:16" ht="27" customHeight="1" x14ac:dyDescent="0.2">
      <c r="B60" s="1" t="s">
        <v>99</v>
      </c>
      <c r="C60" s="1" t="s">
        <v>100</v>
      </c>
      <c r="D60" s="7">
        <v>5000000</v>
      </c>
      <c r="E60" s="30">
        <v>416667</v>
      </c>
      <c r="F60" s="30">
        <v>416667</v>
      </c>
      <c r="G60" s="30">
        <v>416667</v>
      </c>
      <c r="H60" s="30">
        <v>416667</v>
      </c>
      <c r="I60" s="30">
        <v>416667</v>
      </c>
      <c r="J60" s="30">
        <v>416667</v>
      </c>
      <c r="K60" s="30">
        <v>416667</v>
      </c>
      <c r="L60" s="30">
        <v>416667</v>
      </c>
      <c r="M60" s="30">
        <v>416667</v>
      </c>
      <c r="N60" s="30">
        <v>416667</v>
      </c>
      <c r="O60" s="30">
        <v>416667</v>
      </c>
      <c r="P60" s="30">
        <v>416663</v>
      </c>
    </row>
    <row r="61" spans="2:16" ht="20.100000000000001" customHeight="1" x14ac:dyDescent="0.2">
      <c r="B61" s="1" t="s">
        <v>101</v>
      </c>
      <c r="C61" s="1" t="s">
        <v>102</v>
      </c>
      <c r="D61" s="7">
        <f>D62</f>
        <v>10000000</v>
      </c>
      <c r="E61" s="7">
        <f t="shared" ref="E61:P61" si="24">E62</f>
        <v>833334</v>
      </c>
      <c r="F61" s="7">
        <f t="shared" si="24"/>
        <v>833334</v>
      </c>
      <c r="G61" s="7">
        <f t="shared" si="24"/>
        <v>833334</v>
      </c>
      <c r="H61" s="7">
        <f t="shared" si="24"/>
        <v>833334</v>
      </c>
      <c r="I61" s="7">
        <f t="shared" si="24"/>
        <v>833334</v>
      </c>
      <c r="J61" s="7">
        <f t="shared" si="24"/>
        <v>833334</v>
      </c>
      <c r="K61" s="7">
        <f t="shared" si="24"/>
        <v>833334</v>
      </c>
      <c r="L61" s="7">
        <f t="shared" si="24"/>
        <v>833334</v>
      </c>
      <c r="M61" s="7">
        <f t="shared" si="24"/>
        <v>833334</v>
      </c>
      <c r="N61" s="7">
        <f t="shared" si="24"/>
        <v>833334</v>
      </c>
      <c r="O61" s="7">
        <f t="shared" si="24"/>
        <v>833334</v>
      </c>
      <c r="P61" s="7">
        <f t="shared" si="24"/>
        <v>833326</v>
      </c>
    </row>
    <row r="62" spans="2:16" ht="28.5" customHeight="1" x14ac:dyDescent="0.2">
      <c r="B62" s="1" t="s">
        <v>103</v>
      </c>
      <c r="C62" s="1" t="s">
        <v>104</v>
      </c>
      <c r="D62" s="7">
        <v>10000000</v>
      </c>
      <c r="E62" s="30">
        <v>833334</v>
      </c>
      <c r="F62" s="30">
        <v>833334</v>
      </c>
      <c r="G62" s="30">
        <v>833334</v>
      </c>
      <c r="H62" s="30">
        <v>833334</v>
      </c>
      <c r="I62" s="30">
        <v>833334</v>
      </c>
      <c r="J62" s="30">
        <v>833334</v>
      </c>
      <c r="K62" s="30">
        <v>833334</v>
      </c>
      <c r="L62" s="30">
        <v>833334</v>
      </c>
      <c r="M62" s="30">
        <v>833334</v>
      </c>
      <c r="N62" s="30">
        <v>833334</v>
      </c>
      <c r="O62" s="30">
        <v>833334</v>
      </c>
      <c r="P62" s="30">
        <v>833326</v>
      </c>
    </row>
    <row r="63" spans="2:16" ht="24" customHeight="1" x14ac:dyDescent="0.2">
      <c r="B63" s="1" t="s">
        <v>105</v>
      </c>
      <c r="C63" s="1" t="s">
        <v>106</v>
      </c>
      <c r="D63" s="7">
        <v>10000000</v>
      </c>
      <c r="E63" s="30">
        <v>833334</v>
      </c>
      <c r="F63" s="30">
        <v>833334</v>
      </c>
      <c r="G63" s="30">
        <v>833334</v>
      </c>
      <c r="H63" s="30">
        <v>833334</v>
      </c>
      <c r="I63" s="30">
        <v>833334</v>
      </c>
      <c r="J63" s="30">
        <v>833334</v>
      </c>
      <c r="K63" s="30">
        <v>833334</v>
      </c>
      <c r="L63" s="30">
        <v>833334</v>
      </c>
      <c r="M63" s="30">
        <v>833334</v>
      </c>
      <c r="N63" s="30">
        <v>833334</v>
      </c>
      <c r="O63" s="30">
        <v>833334</v>
      </c>
      <c r="P63" s="30">
        <v>833326</v>
      </c>
    </row>
    <row r="64" spans="2:16" ht="20.100000000000001" customHeight="1" x14ac:dyDescent="0.2">
      <c r="B64" s="1" t="s">
        <v>107</v>
      </c>
      <c r="C64" s="1" t="s">
        <v>108</v>
      </c>
      <c r="D64" s="7">
        <f>D65</f>
        <v>40000000</v>
      </c>
      <c r="E64" s="7">
        <f t="shared" ref="E64:P64" si="25">E65</f>
        <v>0</v>
      </c>
      <c r="F64" s="7">
        <f t="shared" si="25"/>
        <v>0</v>
      </c>
      <c r="G64" s="7">
        <f t="shared" si="25"/>
        <v>0</v>
      </c>
      <c r="H64" s="7">
        <f t="shared" si="25"/>
        <v>0</v>
      </c>
      <c r="I64" s="7">
        <f t="shared" si="25"/>
        <v>0</v>
      </c>
      <c r="J64" s="7">
        <f t="shared" si="25"/>
        <v>40000000</v>
      </c>
      <c r="K64" s="7">
        <f t="shared" si="25"/>
        <v>0</v>
      </c>
      <c r="L64" s="7">
        <f t="shared" si="25"/>
        <v>0</v>
      </c>
      <c r="M64" s="7">
        <f t="shared" si="25"/>
        <v>0</v>
      </c>
      <c r="N64" s="7">
        <f t="shared" si="25"/>
        <v>0</v>
      </c>
      <c r="O64" s="7">
        <f t="shared" si="25"/>
        <v>0</v>
      </c>
      <c r="P64" s="7">
        <f t="shared" si="25"/>
        <v>0</v>
      </c>
    </row>
    <row r="65" spans="2:16" ht="33" customHeight="1" x14ac:dyDescent="0.2">
      <c r="B65" s="1" t="s">
        <v>109</v>
      </c>
      <c r="C65" s="1" t="s">
        <v>110</v>
      </c>
      <c r="D65" s="7">
        <v>40000000</v>
      </c>
      <c r="E65" s="30"/>
      <c r="F65" s="30"/>
      <c r="G65" s="30"/>
      <c r="H65" s="30"/>
      <c r="I65" s="30"/>
      <c r="J65" s="30">
        <v>40000000</v>
      </c>
      <c r="K65" s="30"/>
      <c r="L65" s="30"/>
      <c r="M65" s="30"/>
      <c r="N65" s="30"/>
      <c r="O65" s="30"/>
      <c r="P65" s="30"/>
    </row>
    <row r="66" spans="2:16" ht="20.100000000000001" customHeight="1" x14ac:dyDescent="0.2">
      <c r="B66" s="1" t="s">
        <v>111</v>
      </c>
      <c r="C66" s="1" t="s">
        <v>112</v>
      </c>
      <c r="D66" s="7">
        <f>SUM(D67:D68)</f>
        <v>50000000</v>
      </c>
      <c r="E66" s="7">
        <f t="shared" ref="E66:P66" si="26">SUM(E67:E68)</f>
        <v>2083334</v>
      </c>
      <c r="F66" s="7">
        <f t="shared" si="26"/>
        <v>2083334</v>
      </c>
      <c r="G66" s="7">
        <f t="shared" si="26"/>
        <v>27083334</v>
      </c>
      <c r="H66" s="7">
        <f t="shared" si="26"/>
        <v>2083334</v>
      </c>
      <c r="I66" s="7">
        <f t="shared" si="26"/>
        <v>2083334</v>
      </c>
      <c r="J66" s="7">
        <f t="shared" si="26"/>
        <v>2083334</v>
      </c>
      <c r="K66" s="7">
        <f t="shared" si="26"/>
        <v>2083334</v>
      </c>
      <c r="L66" s="7">
        <f t="shared" si="26"/>
        <v>2083334</v>
      </c>
      <c r="M66" s="7">
        <f t="shared" si="26"/>
        <v>2083334</v>
      </c>
      <c r="N66" s="7">
        <f t="shared" si="26"/>
        <v>2083334</v>
      </c>
      <c r="O66" s="7">
        <f t="shared" si="26"/>
        <v>2083334</v>
      </c>
      <c r="P66" s="7">
        <f t="shared" si="26"/>
        <v>2083326</v>
      </c>
    </row>
    <row r="67" spans="2:16" ht="29.25" customHeight="1" x14ac:dyDescent="0.2">
      <c r="B67" s="1" t="s">
        <v>140</v>
      </c>
      <c r="C67" s="1" t="s">
        <v>141</v>
      </c>
      <c r="D67" s="7">
        <v>25000000</v>
      </c>
      <c r="E67" s="30">
        <v>2083334</v>
      </c>
      <c r="F67" s="30">
        <v>2083334</v>
      </c>
      <c r="G67" s="30">
        <v>2083334</v>
      </c>
      <c r="H67" s="30">
        <v>2083334</v>
      </c>
      <c r="I67" s="30">
        <v>2083334</v>
      </c>
      <c r="J67" s="30">
        <v>2083334</v>
      </c>
      <c r="K67" s="30">
        <v>2083334</v>
      </c>
      <c r="L67" s="30">
        <v>2083334</v>
      </c>
      <c r="M67" s="30">
        <v>2083334</v>
      </c>
      <c r="N67" s="30">
        <v>2083334</v>
      </c>
      <c r="O67" s="30">
        <v>2083334</v>
      </c>
      <c r="P67" s="30">
        <v>2083326</v>
      </c>
    </row>
    <row r="68" spans="2:16" ht="20.100000000000001" customHeight="1" x14ac:dyDescent="0.2">
      <c r="B68" s="1" t="s">
        <v>246</v>
      </c>
      <c r="C68" s="1" t="s">
        <v>113</v>
      </c>
      <c r="D68" s="7">
        <v>25000000</v>
      </c>
      <c r="E68" s="30"/>
      <c r="F68" s="30"/>
      <c r="G68" s="30">
        <v>25000000</v>
      </c>
      <c r="H68" s="30"/>
      <c r="I68" s="30"/>
      <c r="J68" s="30"/>
      <c r="K68" s="30"/>
      <c r="L68" s="30"/>
      <c r="M68" s="30"/>
      <c r="N68" s="30"/>
      <c r="O68" s="30"/>
      <c r="P68" s="30"/>
    </row>
    <row r="69" spans="2:16" ht="20.100000000000001" customHeight="1" x14ac:dyDescent="0.2">
      <c r="B69" s="1" t="s">
        <v>247</v>
      </c>
      <c r="C69" s="1" t="s">
        <v>114</v>
      </c>
      <c r="D69" s="7">
        <f>+D70</f>
        <v>500000</v>
      </c>
      <c r="E69" s="7">
        <f t="shared" ref="E69:P69" si="27">+E70</f>
        <v>0</v>
      </c>
      <c r="F69" s="7">
        <f t="shared" si="27"/>
        <v>0</v>
      </c>
      <c r="G69" s="7">
        <f t="shared" si="27"/>
        <v>500000</v>
      </c>
      <c r="H69" s="7">
        <f t="shared" si="27"/>
        <v>0</v>
      </c>
      <c r="I69" s="7">
        <f t="shared" si="27"/>
        <v>0</v>
      </c>
      <c r="J69" s="7">
        <f t="shared" si="27"/>
        <v>0</v>
      </c>
      <c r="K69" s="7">
        <f t="shared" si="27"/>
        <v>0</v>
      </c>
      <c r="L69" s="7">
        <f t="shared" si="27"/>
        <v>0</v>
      </c>
      <c r="M69" s="7">
        <f t="shared" si="27"/>
        <v>0</v>
      </c>
      <c r="N69" s="7">
        <f t="shared" si="27"/>
        <v>0</v>
      </c>
      <c r="O69" s="7">
        <f t="shared" si="27"/>
        <v>0</v>
      </c>
      <c r="P69" s="7">
        <f t="shared" si="27"/>
        <v>0</v>
      </c>
    </row>
    <row r="70" spans="2:16" ht="20.100000000000001" customHeight="1" x14ac:dyDescent="0.2">
      <c r="B70" s="1" t="s">
        <v>115</v>
      </c>
      <c r="C70" s="1" t="s">
        <v>116</v>
      </c>
      <c r="D70" s="7">
        <v>500000</v>
      </c>
      <c r="E70" s="30"/>
      <c r="F70" s="30"/>
      <c r="G70" s="30">
        <v>500000</v>
      </c>
      <c r="H70" s="30"/>
      <c r="I70" s="30"/>
      <c r="J70" s="30"/>
      <c r="K70" s="30"/>
      <c r="L70" s="30"/>
      <c r="M70" s="30"/>
      <c r="N70" s="30"/>
      <c r="O70" s="30"/>
      <c r="P70" s="30"/>
    </row>
    <row r="71" spans="2:16" ht="20.100000000000001" customHeight="1" x14ac:dyDescent="0.2">
      <c r="B71" s="1" t="s">
        <v>117</v>
      </c>
      <c r="C71" s="1" t="s">
        <v>118</v>
      </c>
      <c r="D71" s="7">
        <f>SUM(D72:D75)</f>
        <v>74700000</v>
      </c>
      <c r="E71" s="7">
        <f t="shared" ref="E71:P71" si="28">SUM(E72:E75)</f>
        <v>6141668</v>
      </c>
      <c r="F71" s="7">
        <f t="shared" si="28"/>
        <v>7141668</v>
      </c>
      <c r="G71" s="7">
        <f t="shared" si="28"/>
        <v>6141668</v>
      </c>
      <c r="H71" s="7">
        <f t="shared" si="28"/>
        <v>6141668</v>
      </c>
      <c r="I71" s="7">
        <f t="shared" si="28"/>
        <v>6141668</v>
      </c>
      <c r="J71" s="7">
        <f t="shared" si="28"/>
        <v>6141668</v>
      </c>
      <c r="K71" s="7">
        <f t="shared" si="28"/>
        <v>6141668</v>
      </c>
      <c r="L71" s="7">
        <f t="shared" si="28"/>
        <v>6141668</v>
      </c>
      <c r="M71" s="7">
        <f t="shared" si="28"/>
        <v>6141668</v>
      </c>
      <c r="N71" s="7">
        <f t="shared" si="28"/>
        <v>6141668</v>
      </c>
      <c r="O71" s="7">
        <f t="shared" si="28"/>
        <v>6141668</v>
      </c>
      <c r="P71" s="7">
        <f t="shared" si="28"/>
        <v>6141652</v>
      </c>
    </row>
    <row r="72" spans="2:16" ht="20.100000000000001" customHeight="1" x14ac:dyDescent="0.2">
      <c r="B72" s="1" t="s">
        <v>119</v>
      </c>
      <c r="C72" s="1" t="s">
        <v>120</v>
      </c>
      <c r="D72" s="7">
        <v>1000000</v>
      </c>
      <c r="E72" s="30"/>
      <c r="F72" s="30">
        <v>1000000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2:16" ht="20.100000000000001" customHeight="1" x14ac:dyDescent="0.2">
      <c r="B73" s="1" t="s">
        <v>121</v>
      </c>
      <c r="C73" s="1" t="s">
        <v>122</v>
      </c>
      <c r="D73" s="7">
        <v>72000000</v>
      </c>
      <c r="E73" s="30">
        <v>6000000</v>
      </c>
      <c r="F73" s="30">
        <v>6000000</v>
      </c>
      <c r="G73" s="30">
        <v>6000000</v>
      </c>
      <c r="H73" s="30">
        <v>6000000</v>
      </c>
      <c r="I73" s="30">
        <v>6000000</v>
      </c>
      <c r="J73" s="30">
        <v>6000000</v>
      </c>
      <c r="K73" s="30">
        <v>6000000</v>
      </c>
      <c r="L73" s="30">
        <v>6000000</v>
      </c>
      <c r="M73" s="30">
        <v>6000000</v>
      </c>
      <c r="N73" s="30">
        <v>6000000</v>
      </c>
      <c r="O73" s="30">
        <v>6000000</v>
      </c>
      <c r="P73" s="30">
        <v>6000000</v>
      </c>
    </row>
    <row r="74" spans="2:16" ht="20.100000000000001" customHeight="1" x14ac:dyDescent="0.2">
      <c r="B74" s="1" t="s">
        <v>123</v>
      </c>
      <c r="C74" s="1" t="s">
        <v>124</v>
      </c>
      <c r="D74" s="7">
        <v>700000</v>
      </c>
      <c r="E74" s="30">
        <v>58334</v>
      </c>
      <c r="F74" s="30">
        <v>58334</v>
      </c>
      <c r="G74" s="30">
        <v>58334</v>
      </c>
      <c r="H74" s="30">
        <v>58334</v>
      </c>
      <c r="I74" s="30">
        <v>58334</v>
      </c>
      <c r="J74" s="30">
        <v>58334</v>
      </c>
      <c r="K74" s="30">
        <v>58334</v>
      </c>
      <c r="L74" s="30">
        <v>58334</v>
      </c>
      <c r="M74" s="30">
        <v>58334</v>
      </c>
      <c r="N74" s="30">
        <v>58334</v>
      </c>
      <c r="O74" s="30">
        <v>58334</v>
      </c>
      <c r="P74" s="30">
        <v>58326</v>
      </c>
    </row>
    <row r="75" spans="2:16" ht="20.100000000000001" customHeight="1" x14ac:dyDescent="0.2">
      <c r="B75" s="1" t="s">
        <v>125</v>
      </c>
      <c r="C75" s="1" t="s">
        <v>126</v>
      </c>
      <c r="D75" s="7">
        <v>1000000</v>
      </c>
      <c r="E75" s="30">
        <v>83334</v>
      </c>
      <c r="F75" s="30">
        <v>83334</v>
      </c>
      <c r="G75" s="30">
        <v>83334</v>
      </c>
      <c r="H75" s="30">
        <v>83334</v>
      </c>
      <c r="I75" s="30">
        <v>83334</v>
      </c>
      <c r="J75" s="30">
        <v>83334</v>
      </c>
      <c r="K75" s="30">
        <v>83334</v>
      </c>
      <c r="L75" s="30">
        <v>83334</v>
      </c>
      <c r="M75" s="30">
        <v>83334</v>
      </c>
      <c r="N75" s="30">
        <v>83334</v>
      </c>
      <c r="O75" s="30">
        <v>83334</v>
      </c>
      <c r="P75" s="30">
        <v>83326</v>
      </c>
    </row>
    <row r="76" spans="2:16" ht="20.100000000000001" customHeight="1" x14ac:dyDescent="0.2">
      <c r="B76" s="1" t="s">
        <v>127</v>
      </c>
      <c r="C76" s="1" t="s">
        <v>128</v>
      </c>
      <c r="D76" s="7">
        <f>D77</f>
        <v>14000000</v>
      </c>
      <c r="E76" s="7">
        <f t="shared" ref="E76:P76" si="29">E77</f>
        <v>1166667</v>
      </c>
      <c r="F76" s="7">
        <f t="shared" si="29"/>
        <v>1166667</v>
      </c>
      <c r="G76" s="7">
        <f t="shared" si="29"/>
        <v>1166667</v>
      </c>
      <c r="H76" s="7">
        <f t="shared" si="29"/>
        <v>1166667</v>
      </c>
      <c r="I76" s="7">
        <f t="shared" si="29"/>
        <v>1166667</v>
      </c>
      <c r="J76" s="7">
        <f t="shared" si="29"/>
        <v>1166667</v>
      </c>
      <c r="K76" s="7">
        <f t="shared" si="29"/>
        <v>1166667</v>
      </c>
      <c r="L76" s="7">
        <f t="shared" si="29"/>
        <v>1166667</v>
      </c>
      <c r="M76" s="7">
        <f t="shared" si="29"/>
        <v>1166667</v>
      </c>
      <c r="N76" s="7">
        <f t="shared" si="29"/>
        <v>1166667</v>
      </c>
      <c r="O76" s="7">
        <f t="shared" si="29"/>
        <v>1166667</v>
      </c>
      <c r="P76" s="7">
        <f t="shared" si="29"/>
        <v>1166663</v>
      </c>
    </row>
    <row r="77" spans="2:16" ht="20.100000000000001" customHeight="1" x14ac:dyDescent="0.2">
      <c r="B77" s="1" t="s">
        <v>129</v>
      </c>
      <c r="C77" s="1" t="s">
        <v>225</v>
      </c>
      <c r="D77" s="7">
        <v>14000000</v>
      </c>
      <c r="E77" s="30">
        <v>1166667</v>
      </c>
      <c r="F77" s="30">
        <v>1166667</v>
      </c>
      <c r="G77" s="30">
        <v>1166667</v>
      </c>
      <c r="H77" s="30">
        <v>1166667</v>
      </c>
      <c r="I77" s="30">
        <v>1166667</v>
      </c>
      <c r="J77" s="30">
        <v>1166667</v>
      </c>
      <c r="K77" s="30">
        <v>1166667</v>
      </c>
      <c r="L77" s="30">
        <v>1166667</v>
      </c>
      <c r="M77" s="30">
        <v>1166667</v>
      </c>
      <c r="N77" s="30">
        <v>1166667</v>
      </c>
      <c r="O77" s="30">
        <v>1166667</v>
      </c>
      <c r="P77" s="30">
        <v>1166663</v>
      </c>
    </row>
    <row r="78" spans="2:16" ht="20.100000000000001" customHeight="1" x14ac:dyDescent="0.2">
      <c r="B78" s="1" t="s">
        <v>130</v>
      </c>
      <c r="C78" s="1" t="s">
        <v>131</v>
      </c>
      <c r="D78" s="7">
        <f>SUM(D79:D80)</f>
        <v>88000000</v>
      </c>
      <c r="E78" s="7">
        <f t="shared" ref="E78:P78" si="30">SUM(E79:E80)</f>
        <v>6666667</v>
      </c>
      <c r="F78" s="7">
        <f t="shared" si="30"/>
        <v>6666667</v>
      </c>
      <c r="G78" s="7">
        <f t="shared" si="30"/>
        <v>6666667</v>
      </c>
      <c r="H78" s="7">
        <f t="shared" si="30"/>
        <v>6666667</v>
      </c>
      <c r="I78" s="7">
        <f t="shared" si="30"/>
        <v>6666667</v>
      </c>
      <c r="J78" s="7">
        <f t="shared" si="30"/>
        <v>14666667</v>
      </c>
      <c r="K78" s="7">
        <f t="shared" si="30"/>
        <v>6666667</v>
      </c>
      <c r="L78" s="7">
        <f t="shared" si="30"/>
        <v>6666667</v>
      </c>
      <c r="M78" s="7">
        <f t="shared" si="30"/>
        <v>6666667</v>
      </c>
      <c r="N78" s="7">
        <f t="shared" si="30"/>
        <v>6666667</v>
      </c>
      <c r="O78" s="7">
        <f t="shared" si="30"/>
        <v>6666667</v>
      </c>
      <c r="P78" s="7">
        <f t="shared" si="30"/>
        <v>6666663</v>
      </c>
    </row>
    <row r="79" spans="2:16" ht="20.100000000000001" customHeight="1" x14ac:dyDescent="0.2">
      <c r="B79" s="1" t="s">
        <v>132</v>
      </c>
      <c r="C79" s="1" t="s">
        <v>133</v>
      </c>
      <c r="D79" s="7">
        <v>68000000</v>
      </c>
      <c r="E79" s="30">
        <v>5000000</v>
      </c>
      <c r="F79" s="30">
        <v>5000000</v>
      </c>
      <c r="G79" s="30">
        <v>5000000</v>
      </c>
      <c r="H79" s="30">
        <v>5000000</v>
      </c>
      <c r="I79" s="30">
        <v>5000000</v>
      </c>
      <c r="J79" s="30">
        <v>13000000</v>
      </c>
      <c r="K79" s="30">
        <v>5000000</v>
      </c>
      <c r="L79" s="30">
        <v>5000000</v>
      </c>
      <c r="M79" s="30">
        <v>5000000</v>
      </c>
      <c r="N79" s="30">
        <v>5000000</v>
      </c>
      <c r="O79" s="30">
        <v>5000000</v>
      </c>
      <c r="P79" s="30">
        <v>5000000</v>
      </c>
    </row>
    <row r="80" spans="2:16" ht="20.100000000000001" customHeight="1" x14ac:dyDescent="0.2">
      <c r="B80" s="1" t="s">
        <v>134</v>
      </c>
      <c r="C80" s="1" t="s">
        <v>135</v>
      </c>
      <c r="D80" s="7">
        <v>20000000</v>
      </c>
      <c r="E80" s="30">
        <v>1666667</v>
      </c>
      <c r="F80" s="30">
        <v>1666667</v>
      </c>
      <c r="G80" s="30">
        <v>1666667</v>
      </c>
      <c r="H80" s="30">
        <v>1666667</v>
      </c>
      <c r="I80" s="30">
        <v>1666667</v>
      </c>
      <c r="J80" s="30">
        <v>1666667</v>
      </c>
      <c r="K80" s="30">
        <v>1666667</v>
      </c>
      <c r="L80" s="30">
        <v>1666667</v>
      </c>
      <c r="M80" s="30">
        <v>1666667</v>
      </c>
      <c r="N80" s="30">
        <v>1666667</v>
      </c>
      <c r="O80" s="30">
        <v>1666667</v>
      </c>
      <c r="P80" s="30">
        <v>1666663</v>
      </c>
    </row>
    <row r="81" spans="2:16" ht="20.100000000000001" customHeight="1" x14ac:dyDescent="0.2">
      <c r="B81" s="1" t="s">
        <v>136</v>
      </c>
      <c r="C81" s="1" t="s">
        <v>137</v>
      </c>
      <c r="D81" s="7">
        <f>+D82</f>
        <v>20000000</v>
      </c>
      <c r="E81" s="7">
        <f t="shared" ref="E81:P82" si="31">+E82</f>
        <v>1666667</v>
      </c>
      <c r="F81" s="7">
        <f t="shared" si="31"/>
        <v>1666667</v>
      </c>
      <c r="G81" s="7">
        <f t="shared" si="31"/>
        <v>1666667</v>
      </c>
      <c r="H81" s="7">
        <f t="shared" si="31"/>
        <v>1666667</v>
      </c>
      <c r="I81" s="7">
        <f t="shared" si="31"/>
        <v>1666667</v>
      </c>
      <c r="J81" s="7">
        <f t="shared" si="31"/>
        <v>1666667</v>
      </c>
      <c r="K81" s="7">
        <f t="shared" si="31"/>
        <v>1666667</v>
      </c>
      <c r="L81" s="7">
        <f t="shared" si="31"/>
        <v>1666667</v>
      </c>
      <c r="M81" s="7">
        <f t="shared" si="31"/>
        <v>1666667</v>
      </c>
      <c r="N81" s="7">
        <f t="shared" si="31"/>
        <v>1666667</v>
      </c>
      <c r="O81" s="7">
        <f t="shared" si="31"/>
        <v>1666667</v>
      </c>
      <c r="P81" s="7">
        <f t="shared" si="31"/>
        <v>1666663</v>
      </c>
    </row>
    <row r="82" spans="2:16" ht="20.100000000000001" customHeight="1" x14ac:dyDescent="0.2">
      <c r="B82" s="1" t="s">
        <v>138</v>
      </c>
      <c r="C82" s="1" t="s">
        <v>139</v>
      </c>
      <c r="D82" s="7">
        <f>+D83</f>
        <v>20000000</v>
      </c>
      <c r="E82" s="7">
        <f t="shared" si="31"/>
        <v>1666667</v>
      </c>
      <c r="F82" s="7">
        <f t="shared" si="31"/>
        <v>1666667</v>
      </c>
      <c r="G82" s="7">
        <f t="shared" si="31"/>
        <v>1666667</v>
      </c>
      <c r="H82" s="7">
        <f t="shared" si="31"/>
        <v>1666667</v>
      </c>
      <c r="I82" s="7">
        <f t="shared" si="31"/>
        <v>1666667</v>
      </c>
      <c r="J82" s="7">
        <f t="shared" si="31"/>
        <v>1666667</v>
      </c>
      <c r="K82" s="7">
        <f t="shared" si="31"/>
        <v>1666667</v>
      </c>
      <c r="L82" s="7">
        <f t="shared" si="31"/>
        <v>1666667</v>
      </c>
      <c r="M82" s="7">
        <f t="shared" si="31"/>
        <v>1666667</v>
      </c>
      <c r="N82" s="7">
        <f t="shared" si="31"/>
        <v>1666667</v>
      </c>
      <c r="O82" s="7">
        <f t="shared" si="31"/>
        <v>1666667</v>
      </c>
      <c r="P82" s="7">
        <f t="shared" si="31"/>
        <v>1666663</v>
      </c>
    </row>
    <row r="83" spans="2:16" ht="20.100000000000001" customHeight="1" x14ac:dyDescent="0.2">
      <c r="B83" s="1" t="s">
        <v>142</v>
      </c>
      <c r="C83" s="1" t="s">
        <v>143</v>
      </c>
      <c r="D83" s="7">
        <v>20000000</v>
      </c>
      <c r="E83" s="30">
        <v>1666667</v>
      </c>
      <c r="F83" s="30">
        <v>1666667</v>
      </c>
      <c r="G83" s="30">
        <v>1666667</v>
      </c>
      <c r="H83" s="30">
        <v>1666667</v>
      </c>
      <c r="I83" s="30">
        <v>1666667</v>
      </c>
      <c r="J83" s="30">
        <v>1666667</v>
      </c>
      <c r="K83" s="30">
        <v>1666667</v>
      </c>
      <c r="L83" s="30">
        <v>1666667</v>
      </c>
      <c r="M83" s="30">
        <v>1666667</v>
      </c>
      <c r="N83" s="30">
        <v>1666667</v>
      </c>
      <c r="O83" s="30">
        <v>1666667</v>
      </c>
      <c r="P83" s="30">
        <v>1666663</v>
      </c>
    </row>
    <row r="84" spans="2:16" s="9" customFormat="1" ht="20.100000000000001" customHeight="1" x14ac:dyDescent="0.2">
      <c r="B84" s="36" t="s">
        <v>144</v>
      </c>
      <c r="C84" s="36" t="s">
        <v>145</v>
      </c>
      <c r="D84" s="7">
        <f>+D85+D94</f>
        <v>1224000000</v>
      </c>
      <c r="E84" s="7">
        <f t="shared" ref="E84:P84" si="32">+E85+E94</f>
        <v>0</v>
      </c>
      <c r="F84" s="7">
        <f t="shared" si="32"/>
        <v>92900000</v>
      </c>
      <c r="G84" s="7">
        <f t="shared" si="32"/>
        <v>92900000</v>
      </c>
      <c r="H84" s="7">
        <f t="shared" si="32"/>
        <v>92900000</v>
      </c>
      <c r="I84" s="7">
        <f t="shared" si="32"/>
        <v>92900000</v>
      </c>
      <c r="J84" s="7">
        <f t="shared" si="32"/>
        <v>387900000</v>
      </c>
      <c r="K84" s="7">
        <f t="shared" si="32"/>
        <v>92900000</v>
      </c>
      <c r="L84" s="7">
        <f t="shared" si="32"/>
        <v>92900000</v>
      </c>
      <c r="M84" s="7">
        <f t="shared" si="32"/>
        <v>92900000</v>
      </c>
      <c r="N84" s="7">
        <f t="shared" si="32"/>
        <v>92900000</v>
      </c>
      <c r="O84" s="7">
        <f t="shared" si="32"/>
        <v>92900000</v>
      </c>
      <c r="P84" s="7">
        <f t="shared" si="32"/>
        <v>0</v>
      </c>
    </row>
    <row r="85" spans="2:16" ht="20.100000000000001" customHeight="1" x14ac:dyDescent="0.2">
      <c r="B85" s="1" t="s">
        <v>146</v>
      </c>
      <c r="C85" s="1" t="s">
        <v>147</v>
      </c>
      <c r="D85" s="8">
        <f>+D86</f>
        <v>895000000</v>
      </c>
      <c r="E85" s="8">
        <f t="shared" ref="E85:P87" si="33">+E86</f>
        <v>0</v>
      </c>
      <c r="F85" s="8">
        <f t="shared" si="33"/>
        <v>60000000</v>
      </c>
      <c r="G85" s="8">
        <f t="shared" si="33"/>
        <v>60000000</v>
      </c>
      <c r="H85" s="8">
        <f t="shared" si="33"/>
        <v>60000000</v>
      </c>
      <c r="I85" s="8">
        <f t="shared" si="33"/>
        <v>60000000</v>
      </c>
      <c r="J85" s="8">
        <f t="shared" si="33"/>
        <v>355000000</v>
      </c>
      <c r="K85" s="8">
        <f t="shared" si="33"/>
        <v>60000000</v>
      </c>
      <c r="L85" s="8">
        <f t="shared" si="33"/>
        <v>60000000</v>
      </c>
      <c r="M85" s="8">
        <f t="shared" si="33"/>
        <v>60000000</v>
      </c>
      <c r="N85" s="8">
        <f t="shared" si="33"/>
        <v>60000000</v>
      </c>
      <c r="O85" s="8">
        <f t="shared" si="33"/>
        <v>60000000</v>
      </c>
      <c r="P85" s="8">
        <f t="shared" si="33"/>
        <v>0</v>
      </c>
    </row>
    <row r="86" spans="2:16" ht="20.100000000000001" customHeight="1" x14ac:dyDescent="0.2">
      <c r="B86" s="1" t="s">
        <v>148</v>
      </c>
      <c r="C86" s="1" t="s">
        <v>149</v>
      </c>
      <c r="D86" s="8">
        <f>+D87</f>
        <v>895000000</v>
      </c>
      <c r="E86" s="8">
        <f t="shared" si="33"/>
        <v>0</v>
      </c>
      <c r="F86" s="8">
        <f t="shared" si="33"/>
        <v>60000000</v>
      </c>
      <c r="G86" s="8">
        <f t="shared" si="33"/>
        <v>60000000</v>
      </c>
      <c r="H86" s="8">
        <f t="shared" si="33"/>
        <v>60000000</v>
      </c>
      <c r="I86" s="8">
        <f t="shared" si="33"/>
        <v>60000000</v>
      </c>
      <c r="J86" s="8">
        <f t="shared" si="33"/>
        <v>355000000</v>
      </c>
      <c r="K86" s="8">
        <f t="shared" si="33"/>
        <v>60000000</v>
      </c>
      <c r="L86" s="8">
        <f t="shared" si="33"/>
        <v>60000000</v>
      </c>
      <c r="M86" s="8">
        <f t="shared" si="33"/>
        <v>60000000</v>
      </c>
      <c r="N86" s="8">
        <f t="shared" si="33"/>
        <v>60000000</v>
      </c>
      <c r="O86" s="8">
        <f t="shared" si="33"/>
        <v>60000000</v>
      </c>
      <c r="P86" s="8">
        <f t="shared" si="33"/>
        <v>0</v>
      </c>
    </row>
    <row r="87" spans="2:16" ht="20.100000000000001" customHeight="1" x14ac:dyDescent="0.2">
      <c r="B87" s="1" t="s">
        <v>150</v>
      </c>
      <c r="C87" s="1" t="s">
        <v>151</v>
      </c>
      <c r="D87" s="8">
        <f>+D88</f>
        <v>895000000</v>
      </c>
      <c r="E87" s="8">
        <f t="shared" si="33"/>
        <v>0</v>
      </c>
      <c r="F87" s="8">
        <f t="shared" si="33"/>
        <v>60000000</v>
      </c>
      <c r="G87" s="8">
        <f t="shared" si="33"/>
        <v>60000000</v>
      </c>
      <c r="H87" s="8">
        <f t="shared" si="33"/>
        <v>60000000</v>
      </c>
      <c r="I87" s="8">
        <f t="shared" si="33"/>
        <v>60000000</v>
      </c>
      <c r="J87" s="8">
        <f t="shared" si="33"/>
        <v>355000000</v>
      </c>
      <c r="K87" s="8">
        <f t="shared" si="33"/>
        <v>60000000</v>
      </c>
      <c r="L87" s="8">
        <f t="shared" si="33"/>
        <v>60000000</v>
      </c>
      <c r="M87" s="8">
        <f t="shared" si="33"/>
        <v>60000000</v>
      </c>
      <c r="N87" s="8">
        <f t="shared" si="33"/>
        <v>60000000</v>
      </c>
      <c r="O87" s="8">
        <f t="shared" si="33"/>
        <v>60000000</v>
      </c>
      <c r="P87" s="8">
        <f t="shared" si="33"/>
        <v>0</v>
      </c>
    </row>
    <row r="88" spans="2:16" ht="20.100000000000001" customHeight="1" x14ac:dyDescent="0.2">
      <c r="B88" s="1" t="s">
        <v>152</v>
      </c>
      <c r="C88" s="1" t="s">
        <v>153</v>
      </c>
      <c r="D88" s="8">
        <f>SUM(D89:D92)</f>
        <v>895000000</v>
      </c>
      <c r="E88" s="8">
        <f t="shared" ref="E88:P88" si="34">SUM(E89:E92)</f>
        <v>0</v>
      </c>
      <c r="F88" s="8">
        <f t="shared" si="34"/>
        <v>60000000</v>
      </c>
      <c r="G88" s="8">
        <f t="shared" si="34"/>
        <v>60000000</v>
      </c>
      <c r="H88" s="8">
        <f t="shared" si="34"/>
        <v>60000000</v>
      </c>
      <c r="I88" s="8">
        <f t="shared" si="34"/>
        <v>60000000</v>
      </c>
      <c r="J88" s="8">
        <f t="shared" si="34"/>
        <v>355000000</v>
      </c>
      <c r="K88" s="8">
        <f t="shared" si="34"/>
        <v>60000000</v>
      </c>
      <c r="L88" s="8">
        <f t="shared" si="34"/>
        <v>60000000</v>
      </c>
      <c r="M88" s="8">
        <f t="shared" si="34"/>
        <v>60000000</v>
      </c>
      <c r="N88" s="8">
        <f t="shared" si="34"/>
        <v>60000000</v>
      </c>
      <c r="O88" s="8">
        <f t="shared" si="34"/>
        <v>60000000</v>
      </c>
      <c r="P88" s="8">
        <f t="shared" si="34"/>
        <v>0</v>
      </c>
    </row>
    <row r="89" spans="2:16" ht="31.5" customHeight="1" x14ac:dyDescent="0.2">
      <c r="B89" s="1" t="s">
        <v>154</v>
      </c>
      <c r="C89" s="1" t="s">
        <v>155</v>
      </c>
      <c r="D89" s="8">
        <v>50000000</v>
      </c>
      <c r="E89" s="31"/>
      <c r="F89" s="30">
        <v>5000000</v>
      </c>
      <c r="G89" s="30">
        <v>5000000</v>
      </c>
      <c r="H89" s="30">
        <v>5000000</v>
      </c>
      <c r="I89" s="30">
        <v>5000000</v>
      </c>
      <c r="J89" s="30">
        <v>5000000</v>
      </c>
      <c r="K89" s="30">
        <v>5000000</v>
      </c>
      <c r="L89" s="30">
        <v>5000000</v>
      </c>
      <c r="M89" s="30">
        <v>5000000</v>
      </c>
      <c r="N89" s="30">
        <v>5000000</v>
      </c>
      <c r="O89" s="30">
        <v>5000000</v>
      </c>
      <c r="P89" s="30"/>
    </row>
    <row r="90" spans="2:16" ht="38.25" customHeight="1" x14ac:dyDescent="0.2">
      <c r="B90" s="1" t="s">
        <v>156</v>
      </c>
      <c r="C90" s="1" t="s">
        <v>157</v>
      </c>
      <c r="D90" s="8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2:16" ht="38.25" customHeight="1" x14ac:dyDescent="0.2">
      <c r="B91" s="1" t="s">
        <v>158</v>
      </c>
      <c r="C91" s="1" t="s">
        <v>159</v>
      </c>
      <c r="D91" s="8">
        <v>295000000</v>
      </c>
      <c r="E91" s="30"/>
      <c r="F91" s="30"/>
      <c r="G91" s="30"/>
      <c r="H91" s="30"/>
      <c r="I91" s="30"/>
      <c r="J91" s="30">
        <v>295000000</v>
      </c>
      <c r="K91" s="30"/>
      <c r="L91" s="30"/>
      <c r="M91" s="30"/>
      <c r="N91" s="30"/>
      <c r="O91" s="30"/>
      <c r="P91" s="30"/>
    </row>
    <row r="92" spans="2:16" ht="28.5" customHeight="1" x14ac:dyDescent="0.2">
      <c r="B92" s="1" t="s">
        <v>223</v>
      </c>
      <c r="C92" s="34" t="s">
        <v>224</v>
      </c>
      <c r="D92" s="8">
        <v>550000000</v>
      </c>
      <c r="E92" s="31"/>
      <c r="F92" s="31">
        <v>55000000</v>
      </c>
      <c r="G92" s="31">
        <v>55000000</v>
      </c>
      <c r="H92" s="31">
        <v>55000000</v>
      </c>
      <c r="I92" s="31">
        <v>55000000</v>
      </c>
      <c r="J92" s="31">
        <v>55000000</v>
      </c>
      <c r="K92" s="31">
        <v>55000000</v>
      </c>
      <c r="L92" s="31">
        <v>55000000</v>
      </c>
      <c r="M92" s="31">
        <v>55000000</v>
      </c>
      <c r="N92" s="31">
        <v>55000000</v>
      </c>
      <c r="O92" s="31">
        <v>55000000</v>
      </c>
      <c r="P92" s="30"/>
    </row>
    <row r="93" spans="2:16" ht="20.100000000000001" customHeight="1" x14ac:dyDescent="0.2">
      <c r="B93" s="1" t="s">
        <v>160</v>
      </c>
      <c r="C93" s="35" t="s">
        <v>161</v>
      </c>
      <c r="D93" s="8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2:16" ht="20.100000000000001" customHeight="1" x14ac:dyDescent="0.2">
      <c r="B94" s="1" t="s">
        <v>162</v>
      </c>
      <c r="C94" s="1" t="s">
        <v>163</v>
      </c>
      <c r="D94" s="8">
        <f>SUM(D95:D95)</f>
        <v>329000000</v>
      </c>
      <c r="E94" s="8">
        <f t="shared" ref="E94:P94" si="35">SUM(E95:E95)</f>
        <v>0</v>
      </c>
      <c r="F94" s="8">
        <f t="shared" si="35"/>
        <v>32900000</v>
      </c>
      <c r="G94" s="8">
        <f t="shared" si="35"/>
        <v>32900000</v>
      </c>
      <c r="H94" s="8">
        <f t="shared" si="35"/>
        <v>32900000</v>
      </c>
      <c r="I94" s="8">
        <f t="shared" si="35"/>
        <v>32900000</v>
      </c>
      <c r="J94" s="8">
        <f t="shared" si="35"/>
        <v>32900000</v>
      </c>
      <c r="K94" s="8">
        <f t="shared" si="35"/>
        <v>32900000</v>
      </c>
      <c r="L94" s="8">
        <f t="shared" si="35"/>
        <v>32900000</v>
      </c>
      <c r="M94" s="8">
        <f t="shared" si="35"/>
        <v>32900000</v>
      </c>
      <c r="N94" s="8">
        <f t="shared" si="35"/>
        <v>32900000</v>
      </c>
      <c r="O94" s="8">
        <f t="shared" si="35"/>
        <v>32900000</v>
      </c>
      <c r="P94" s="8">
        <f t="shared" si="35"/>
        <v>0</v>
      </c>
    </row>
    <row r="95" spans="2:16" ht="20.100000000000001" customHeight="1" x14ac:dyDescent="0.2">
      <c r="B95" s="1" t="s">
        <v>164</v>
      </c>
      <c r="C95" s="1" t="s">
        <v>165</v>
      </c>
      <c r="D95" s="8">
        <v>329000000</v>
      </c>
      <c r="E95" s="31"/>
      <c r="F95" s="30">
        <v>32900000</v>
      </c>
      <c r="G95" s="30">
        <v>32900000</v>
      </c>
      <c r="H95" s="30">
        <v>32900000</v>
      </c>
      <c r="I95" s="30">
        <v>32900000</v>
      </c>
      <c r="J95" s="30">
        <v>32900000</v>
      </c>
      <c r="K95" s="30">
        <v>32900000</v>
      </c>
      <c r="L95" s="30">
        <v>32900000</v>
      </c>
      <c r="M95" s="30">
        <v>32900000</v>
      </c>
      <c r="N95" s="30">
        <v>32900000</v>
      </c>
      <c r="O95" s="30">
        <v>32900000</v>
      </c>
      <c r="P95" s="30"/>
    </row>
    <row r="96" spans="2:16" ht="20.100000000000001" customHeight="1" x14ac:dyDescent="0.2">
      <c r="B96" s="3"/>
      <c r="C96" s="3"/>
      <c r="D96" s="38"/>
      <c r="E96" s="3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2:16" ht="20.100000000000001" customHeight="1" x14ac:dyDescent="0.2">
      <c r="B97" s="3"/>
      <c r="C97" s="3"/>
      <c r="D97" s="38"/>
      <c r="E97" s="3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2:16" ht="24.75" customHeight="1" x14ac:dyDescent="0.2">
      <c r="B98" s="32" t="s">
        <v>1</v>
      </c>
      <c r="C98" s="32" t="s">
        <v>2</v>
      </c>
      <c r="D98" s="6" t="s">
        <v>228</v>
      </c>
      <c r="E98" s="33" t="s">
        <v>242</v>
      </c>
      <c r="F98" s="33" t="s">
        <v>233</v>
      </c>
      <c r="G98" s="33" t="s">
        <v>234</v>
      </c>
      <c r="H98" s="37"/>
      <c r="I98" s="37"/>
      <c r="J98" s="37"/>
      <c r="K98" s="37"/>
      <c r="L98" s="37"/>
      <c r="M98" s="37"/>
      <c r="N98" s="37"/>
      <c r="O98" s="37"/>
      <c r="P98" s="37"/>
    </row>
    <row r="99" spans="2:16" x14ac:dyDescent="0.2">
      <c r="B99" s="1" t="s">
        <v>3</v>
      </c>
      <c r="C99" s="1" t="s">
        <v>4</v>
      </c>
      <c r="D99" s="7">
        <f>+D100+D175</f>
        <v>3750126000</v>
      </c>
      <c r="E99" s="7">
        <f t="shared" ref="E99:G99" si="36">+E100+E175</f>
        <v>273000479</v>
      </c>
      <c r="F99" s="7">
        <f t="shared" si="36"/>
        <v>273000479</v>
      </c>
      <c r="G99" s="7">
        <f t="shared" si="36"/>
        <v>623000479</v>
      </c>
    </row>
    <row r="100" spans="2:16" x14ac:dyDescent="0.2">
      <c r="B100" s="1" t="s">
        <v>5</v>
      </c>
      <c r="C100" s="1" t="s">
        <v>6</v>
      </c>
      <c r="D100" s="7">
        <f>+D101+D142+D172</f>
        <v>2526126000</v>
      </c>
      <c r="E100" s="7">
        <f t="shared" ref="E100:G100" si="37">+E101+E142+E172</f>
        <v>180100479</v>
      </c>
      <c r="F100" s="7">
        <f t="shared" si="37"/>
        <v>180100479</v>
      </c>
      <c r="G100" s="7">
        <f t="shared" si="37"/>
        <v>235100479</v>
      </c>
    </row>
    <row r="101" spans="2:16" x14ac:dyDescent="0.2">
      <c r="B101" s="1" t="s">
        <v>7</v>
      </c>
      <c r="C101" s="1" t="s">
        <v>8</v>
      </c>
      <c r="D101" s="7">
        <f>+D102+D119+D122</f>
        <v>2177935000</v>
      </c>
      <c r="E101" s="7">
        <f t="shared" ref="E101:G101" si="38">+E102+E119+E122</f>
        <v>158654003</v>
      </c>
      <c r="F101" s="7">
        <f t="shared" si="38"/>
        <v>158654003</v>
      </c>
      <c r="G101" s="7">
        <f t="shared" si="38"/>
        <v>158654003</v>
      </c>
    </row>
    <row r="102" spans="2:16" ht="25.5" x14ac:dyDescent="0.2">
      <c r="B102" s="1" t="s">
        <v>9</v>
      </c>
      <c r="C102" s="1" t="s">
        <v>10</v>
      </c>
      <c r="D102" s="7">
        <f>+D103+D104+D105+D108+D112+D117</f>
        <v>1464673000</v>
      </c>
      <c r="E102" s="7">
        <f t="shared" ref="E102:G102" si="39">+E103+E104+E105+E108+E112+E117</f>
        <v>99215502</v>
      </c>
      <c r="F102" s="7">
        <f t="shared" si="39"/>
        <v>99215502</v>
      </c>
      <c r="G102" s="7">
        <f t="shared" si="39"/>
        <v>99215502</v>
      </c>
    </row>
    <row r="103" spans="2:16" x14ac:dyDescent="0.2">
      <c r="B103" s="1" t="s">
        <v>11</v>
      </c>
      <c r="C103" s="1" t="s">
        <v>12</v>
      </c>
      <c r="D103" s="7">
        <v>49582000</v>
      </c>
      <c r="E103" s="30">
        <v>4131834</v>
      </c>
      <c r="F103" s="30">
        <v>4131834</v>
      </c>
      <c r="G103" s="30">
        <v>4131834</v>
      </c>
    </row>
    <row r="104" spans="2:16" x14ac:dyDescent="0.2">
      <c r="B104" s="1" t="s">
        <v>11</v>
      </c>
      <c r="C104" s="1" t="s">
        <v>12</v>
      </c>
      <c r="D104" s="7">
        <v>1007868000</v>
      </c>
      <c r="E104" s="30">
        <v>83989000</v>
      </c>
      <c r="F104" s="30">
        <v>83989000</v>
      </c>
      <c r="G104" s="30">
        <v>83989000</v>
      </c>
    </row>
    <row r="105" spans="2:16" ht="25.5" x14ac:dyDescent="0.2">
      <c r="B105" s="1" t="s">
        <v>13</v>
      </c>
      <c r="C105" s="1" t="s">
        <v>14</v>
      </c>
      <c r="D105" s="7">
        <f>SUM(D106:D107)</f>
        <v>117805000</v>
      </c>
      <c r="E105" s="7">
        <f t="shared" ref="E105:G105" si="40">SUM(E106:E107)</f>
        <v>0</v>
      </c>
      <c r="F105" s="7">
        <f t="shared" si="40"/>
        <v>0</v>
      </c>
      <c r="G105" s="7">
        <f t="shared" si="40"/>
        <v>0</v>
      </c>
    </row>
    <row r="106" spans="2:16" x14ac:dyDescent="0.2">
      <c r="B106" s="1" t="s">
        <v>15</v>
      </c>
      <c r="C106" s="1" t="s">
        <v>16</v>
      </c>
      <c r="D106" s="7">
        <v>107047000</v>
      </c>
      <c r="E106" s="30"/>
      <c r="F106" s="30"/>
      <c r="G106" s="30"/>
    </row>
    <row r="107" spans="2:16" x14ac:dyDescent="0.2">
      <c r="B107" s="1" t="s">
        <v>17</v>
      </c>
      <c r="C107" s="1" t="s">
        <v>18</v>
      </c>
      <c r="D107" s="7">
        <v>10758000</v>
      </c>
      <c r="E107" s="30"/>
      <c r="F107" s="30"/>
      <c r="G107" s="30"/>
    </row>
    <row r="108" spans="2:16" ht="25.5" x14ac:dyDescent="0.2">
      <c r="B108" s="1" t="s">
        <v>19</v>
      </c>
      <c r="C108" s="1" t="s">
        <v>20</v>
      </c>
      <c r="D108" s="7">
        <f>SUM(D109:D111)</f>
        <v>85069000</v>
      </c>
      <c r="E108" s="7">
        <f t="shared" ref="E108:G108" si="41">SUM(E109:E111)</f>
        <v>7089084</v>
      </c>
      <c r="F108" s="7">
        <f t="shared" si="41"/>
        <v>7089084</v>
      </c>
      <c r="G108" s="7">
        <f t="shared" si="41"/>
        <v>7089084</v>
      </c>
    </row>
    <row r="109" spans="2:16" x14ac:dyDescent="0.2">
      <c r="B109" s="1" t="s">
        <v>21</v>
      </c>
      <c r="C109" s="1" t="s">
        <v>22</v>
      </c>
      <c r="D109" s="7">
        <v>46144000</v>
      </c>
      <c r="E109" s="30">
        <v>3845334</v>
      </c>
      <c r="F109" s="30">
        <v>3845334</v>
      </c>
      <c r="G109" s="30">
        <v>3845334</v>
      </c>
    </row>
    <row r="110" spans="2:16" x14ac:dyDescent="0.2">
      <c r="B110" s="1" t="s">
        <v>23</v>
      </c>
      <c r="C110" s="1" t="s">
        <v>24</v>
      </c>
      <c r="D110" s="7">
        <v>6153000</v>
      </c>
      <c r="E110" s="30">
        <v>512750</v>
      </c>
      <c r="F110" s="30">
        <v>512750</v>
      </c>
      <c r="G110" s="30">
        <v>512750</v>
      </c>
    </row>
    <row r="111" spans="2:16" x14ac:dyDescent="0.2">
      <c r="B111" s="1" t="s">
        <v>25</v>
      </c>
      <c r="C111" s="1" t="s">
        <v>26</v>
      </c>
      <c r="D111" s="7">
        <v>32772000</v>
      </c>
      <c r="E111" s="30">
        <v>2731000</v>
      </c>
      <c r="F111" s="30">
        <v>2731000</v>
      </c>
      <c r="G111" s="30">
        <v>2731000</v>
      </c>
    </row>
    <row r="112" spans="2:16" x14ac:dyDescent="0.2">
      <c r="B112" s="1" t="s">
        <v>27</v>
      </c>
      <c r="C112" s="1" t="s">
        <v>28</v>
      </c>
      <c r="D112" s="7">
        <f>SUM(D113:D116)</f>
        <v>194349000</v>
      </c>
      <c r="E112" s="7">
        <f t="shared" ref="E112:G112" si="42">SUM(E113:E116)</f>
        <v>4005584</v>
      </c>
      <c r="F112" s="7">
        <f t="shared" si="42"/>
        <v>4005584</v>
      </c>
      <c r="G112" s="7">
        <f t="shared" si="42"/>
        <v>4005584</v>
      </c>
    </row>
    <row r="113" spans="2:7" x14ac:dyDescent="0.2">
      <c r="B113" s="1" t="s">
        <v>29</v>
      </c>
      <c r="C113" s="1" t="s">
        <v>30</v>
      </c>
      <c r="D113" s="7">
        <v>46144000</v>
      </c>
      <c r="E113" s="30"/>
      <c r="F113" s="30"/>
      <c r="G113" s="30"/>
    </row>
    <row r="114" spans="2:7" x14ac:dyDescent="0.2">
      <c r="B114" s="1" t="s">
        <v>31</v>
      </c>
      <c r="C114" s="1" t="s">
        <v>32</v>
      </c>
      <c r="D114" s="7">
        <v>61084000</v>
      </c>
      <c r="E114" s="30"/>
      <c r="F114" s="30"/>
      <c r="G114" s="30"/>
    </row>
    <row r="115" spans="2:7" x14ac:dyDescent="0.2">
      <c r="B115" s="1" t="s">
        <v>31</v>
      </c>
      <c r="C115" s="1" t="s">
        <v>33</v>
      </c>
      <c r="D115" s="7">
        <v>39054000</v>
      </c>
      <c r="E115" s="30"/>
      <c r="F115" s="30"/>
      <c r="G115" s="30"/>
    </row>
    <row r="116" spans="2:7" x14ac:dyDescent="0.2">
      <c r="B116" s="1" t="s">
        <v>34</v>
      </c>
      <c r="C116" s="1" t="s">
        <v>35</v>
      </c>
      <c r="D116" s="7">
        <v>48067000</v>
      </c>
      <c r="E116" s="30">
        <v>4005584</v>
      </c>
      <c r="F116" s="30">
        <v>4005584</v>
      </c>
      <c r="G116" s="30">
        <v>4005584</v>
      </c>
    </row>
    <row r="117" spans="2:7" x14ac:dyDescent="0.2">
      <c r="B117" s="1" t="s">
        <v>36</v>
      </c>
      <c r="C117" s="1" t="s">
        <v>37</v>
      </c>
      <c r="D117" s="7">
        <f>+D118</f>
        <v>10000000</v>
      </c>
      <c r="E117" s="7">
        <f t="shared" ref="E117:G117" si="43">+E118</f>
        <v>0</v>
      </c>
      <c r="F117" s="7">
        <f t="shared" si="43"/>
        <v>0</v>
      </c>
      <c r="G117" s="7">
        <f t="shared" si="43"/>
        <v>0</v>
      </c>
    </row>
    <row r="118" spans="2:7" x14ac:dyDescent="0.2">
      <c r="B118" s="1" t="s">
        <v>38</v>
      </c>
      <c r="C118" s="1" t="s">
        <v>39</v>
      </c>
      <c r="D118" s="7">
        <v>10000000</v>
      </c>
      <c r="E118" s="30"/>
      <c r="F118" s="30"/>
      <c r="G118" s="30"/>
    </row>
    <row r="119" spans="2:7" x14ac:dyDescent="0.2">
      <c r="B119" s="1" t="s">
        <v>40</v>
      </c>
      <c r="C119" s="1" t="s">
        <v>41</v>
      </c>
      <c r="D119" s="7">
        <f>SUM(D120:D121)</f>
        <v>371520000</v>
      </c>
      <c r="E119" s="7">
        <f t="shared" ref="E119:G119" si="44">SUM(E120:E121)</f>
        <v>30960000</v>
      </c>
      <c r="F119" s="7">
        <f t="shared" si="44"/>
        <v>30960000</v>
      </c>
      <c r="G119" s="7">
        <f t="shared" si="44"/>
        <v>30960000</v>
      </c>
    </row>
    <row r="120" spans="2:7" x14ac:dyDescent="0.2">
      <c r="B120" s="1" t="s">
        <v>42</v>
      </c>
      <c r="C120" s="1" t="s">
        <v>43</v>
      </c>
      <c r="D120" s="7">
        <v>329520000</v>
      </c>
      <c r="E120" s="31">
        <v>27460000</v>
      </c>
      <c r="F120" s="31">
        <v>27460000</v>
      </c>
      <c r="G120" s="31">
        <v>27460000</v>
      </c>
    </row>
    <row r="121" spans="2:7" x14ac:dyDescent="0.2">
      <c r="B121" s="1" t="s">
        <v>44</v>
      </c>
      <c r="C121" s="1" t="s">
        <v>45</v>
      </c>
      <c r="D121" s="7">
        <v>42000000</v>
      </c>
      <c r="E121" s="30">
        <v>3500000</v>
      </c>
      <c r="F121" s="30">
        <v>3500000</v>
      </c>
      <c r="G121" s="30">
        <v>3500000</v>
      </c>
    </row>
    <row r="122" spans="2:7" ht="25.5" x14ac:dyDescent="0.2">
      <c r="B122" s="1" t="s">
        <v>46</v>
      </c>
      <c r="C122" s="1" t="s">
        <v>47</v>
      </c>
      <c r="D122" s="7">
        <f>+D123+D127+D135</f>
        <v>341742000</v>
      </c>
      <c r="E122" s="7">
        <f t="shared" ref="E122:G122" si="45">+E123+E127+E135</f>
        <v>28478501</v>
      </c>
      <c r="F122" s="7">
        <f t="shared" si="45"/>
        <v>28478501</v>
      </c>
      <c r="G122" s="7">
        <f t="shared" si="45"/>
        <v>28478501</v>
      </c>
    </row>
    <row r="123" spans="2:7" x14ac:dyDescent="0.2">
      <c r="B123" s="1" t="s">
        <v>48</v>
      </c>
      <c r="C123" s="1" t="s">
        <v>49</v>
      </c>
      <c r="D123" s="7">
        <f>D124</f>
        <v>85125000</v>
      </c>
      <c r="E123" s="7">
        <f t="shared" ref="E123:G125" si="46">E124</f>
        <v>7093750</v>
      </c>
      <c r="F123" s="7">
        <f t="shared" si="46"/>
        <v>7093750</v>
      </c>
      <c r="G123" s="7">
        <f t="shared" si="46"/>
        <v>7093750</v>
      </c>
    </row>
    <row r="124" spans="2:7" x14ac:dyDescent="0.2">
      <c r="B124" s="1" t="s">
        <v>50</v>
      </c>
      <c r="C124" s="1" t="s">
        <v>51</v>
      </c>
      <c r="D124" s="7">
        <f>D125</f>
        <v>85125000</v>
      </c>
      <c r="E124" s="7">
        <f t="shared" si="46"/>
        <v>7093750</v>
      </c>
      <c r="F124" s="7">
        <f t="shared" si="46"/>
        <v>7093750</v>
      </c>
      <c r="G124" s="7">
        <f t="shared" si="46"/>
        <v>7093750</v>
      </c>
    </row>
    <row r="125" spans="2:7" x14ac:dyDescent="0.2">
      <c r="B125" s="1" t="s">
        <v>52</v>
      </c>
      <c r="C125" s="1" t="s">
        <v>53</v>
      </c>
      <c r="D125" s="7">
        <f>D126</f>
        <v>85125000</v>
      </c>
      <c r="E125" s="7">
        <f t="shared" si="46"/>
        <v>7093750</v>
      </c>
      <c r="F125" s="7">
        <f t="shared" si="46"/>
        <v>7093750</v>
      </c>
      <c r="G125" s="7">
        <f t="shared" si="46"/>
        <v>7093750</v>
      </c>
    </row>
    <row r="126" spans="2:7" x14ac:dyDescent="0.2">
      <c r="B126" s="1" t="s">
        <v>54</v>
      </c>
      <c r="C126" s="1" t="s">
        <v>55</v>
      </c>
      <c r="D126" s="7">
        <v>85125000</v>
      </c>
      <c r="E126" s="30">
        <v>7093750</v>
      </c>
      <c r="F126" s="30">
        <v>7093750</v>
      </c>
      <c r="G126" s="30">
        <v>7093750</v>
      </c>
    </row>
    <row r="127" spans="2:7" x14ac:dyDescent="0.2">
      <c r="B127" s="1" t="s">
        <v>56</v>
      </c>
      <c r="C127" s="1" t="s">
        <v>57</v>
      </c>
      <c r="D127" s="7">
        <f>+D128</f>
        <v>147683000</v>
      </c>
      <c r="E127" s="7">
        <f t="shared" ref="E127:G127" si="47">+E128</f>
        <v>12306917</v>
      </c>
      <c r="F127" s="7">
        <f t="shared" si="47"/>
        <v>12306917</v>
      </c>
      <c r="G127" s="7">
        <f t="shared" si="47"/>
        <v>12306917</v>
      </c>
    </row>
    <row r="128" spans="2:7" x14ac:dyDescent="0.2">
      <c r="B128" s="1" t="s">
        <v>58</v>
      </c>
      <c r="C128" s="1" t="s">
        <v>59</v>
      </c>
      <c r="D128" s="7">
        <f>+D129+D131+D133</f>
        <v>147683000</v>
      </c>
      <c r="E128" s="7">
        <f t="shared" ref="E128:G128" si="48">+E129+E131+E133</f>
        <v>12306917</v>
      </c>
      <c r="F128" s="7">
        <f t="shared" si="48"/>
        <v>12306917</v>
      </c>
      <c r="G128" s="7">
        <f t="shared" si="48"/>
        <v>12306917</v>
      </c>
    </row>
    <row r="129" spans="2:7" x14ac:dyDescent="0.2">
      <c r="B129" s="1" t="s">
        <v>60</v>
      </c>
      <c r="C129" s="1" t="s">
        <v>61</v>
      </c>
      <c r="D129" s="7">
        <f>D130</f>
        <v>94133000</v>
      </c>
      <c r="E129" s="7">
        <f t="shared" ref="E129:G129" si="49">E130</f>
        <v>7844417</v>
      </c>
      <c r="F129" s="7">
        <f t="shared" si="49"/>
        <v>7844417</v>
      </c>
      <c r="G129" s="7">
        <f t="shared" si="49"/>
        <v>7844417</v>
      </c>
    </row>
    <row r="130" spans="2:7" x14ac:dyDescent="0.2">
      <c r="B130" s="1" t="s">
        <v>62</v>
      </c>
      <c r="C130" s="1" t="s">
        <v>63</v>
      </c>
      <c r="D130" s="7">
        <v>94133000</v>
      </c>
      <c r="E130" s="30">
        <v>7844417</v>
      </c>
      <c r="F130" s="30">
        <v>7844417</v>
      </c>
      <c r="G130" s="30">
        <v>7844417</v>
      </c>
    </row>
    <row r="131" spans="2:7" x14ac:dyDescent="0.2">
      <c r="B131" s="1" t="s">
        <v>64</v>
      </c>
      <c r="C131" s="1" t="s">
        <v>53</v>
      </c>
      <c r="D131" s="7">
        <f>D132</f>
        <v>47769000</v>
      </c>
      <c r="E131" s="7">
        <f t="shared" ref="E131:G131" si="50">E132</f>
        <v>3980750</v>
      </c>
      <c r="F131" s="7">
        <f t="shared" si="50"/>
        <v>3980750</v>
      </c>
      <c r="G131" s="7">
        <f t="shared" si="50"/>
        <v>3980750</v>
      </c>
    </row>
    <row r="132" spans="2:7" x14ac:dyDescent="0.2">
      <c r="B132" s="1" t="s">
        <v>65</v>
      </c>
      <c r="C132" s="1" t="s">
        <v>66</v>
      </c>
      <c r="D132" s="7">
        <v>47769000</v>
      </c>
      <c r="E132" s="30">
        <v>3980750</v>
      </c>
      <c r="F132" s="30">
        <v>3980750</v>
      </c>
      <c r="G132" s="30">
        <v>3980750</v>
      </c>
    </row>
    <row r="133" spans="2:7" x14ac:dyDescent="0.2">
      <c r="B133" s="1" t="s">
        <v>67</v>
      </c>
      <c r="C133" s="1" t="s">
        <v>68</v>
      </c>
      <c r="D133" s="7">
        <f>D134</f>
        <v>5781000</v>
      </c>
      <c r="E133" s="7">
        <f t="shared" ref="E133:G133" si="51">E134</f>
        <v>481750</v>
      </c>
      <c r="F133" s="7">
        <f t="shared" si="51"/>
        <v>481750</v>
      </c>
      <c r="G133" s="7">
        <f t="shared" si="51"/>
        <v>481750</v>
      </c>
    </row>
    <row r="134" spans="2:7" x14ac:dyDescent="0.2">
      <c r="B134" s="1" t="s">
        <v>69</v>
      </c>
      <c r="C134" s="1" t="s">
        <v>70</v>
      </c>
      <c r="D134" s="7">
        <v>5781000</v>
      </c>
      <c r="E134" s="30">
        <v>481750</v>
      </c>
      <c r="F134" s="30">
        <v>481750</v>
      </c>
      <c r="G134" s="30">
        <v>481750</v>
      </c>
    </row>
    <row r="135" spans="2:7" x14ac:dyDescent="0.2">
      <c r="B135" s="1" t="s">
        <v>71</v>
      </c>
      <c r="C135" s="1" t="s">
        <v>72</v>
      </c>
      <c r="D135" s="7">
        <f>+D136+D138+D140</f>
        <v>108934000</v>
      </c>
      <c r="E135" s="7">
        <f t="shared" ref="E135:G135" si="52">+E136+E138+E140</f>
        <v>9077834</v>
      </c>
      <c r="F135" s="7">
        <f t="shared" si="52"/>
        <v>9077834</v>
      </c>
      <c r="G135" s="7">
        <f t="shared" si="52"/>
        <v>9077834</v>
      </c>
    </row>
    <row r="136" spans="2:7" x14ac:dyDescent="0.2">
      <c r="B136" s="1" t="s">
        <v>73</v>
      </c>
      <c r="C136" s="1" t="s">
        <v>74</v>
      </c>
      <c r="D136" s="7">
        <f>D137</f>
        <v>23889000</v>
      </c>
      <c r="E136" s="7">
        <f t="shared" ref="E136:G136" si="53">E137</f>
        <v>1990750</v>
      </c>
      <c r="F136" s="7">
        <f t="shared" si="53"/>
        <v>1990750</v>
      </c>
      <c r="G136" s="7">
        <f t="shared" si="53"/>
        <v>1990750</v>
      </c>
    </row>
    <row r="137" spans="2:7" x14ac:dyDescent="0.2">
      <c r="B137" s="1" t="s">
        <v>75</v>
      </c>
      <c r="C137" s="1" t="s">
        <v>76</v>
      </c>
      <c r="D137" s="7">
        <v>23889000</v>
      </c>
      <c r="E137" s="30">
        <v>1990750</v>
      </c>
      <c r="F137" s="30">
        <v>1990750</v>
      </c>
      <c r="G137" s="30">
        <v>1990750</v>
      </c>
    </row>
    <row r="138" spans="2:7" x14ac:dyDescent="0.2">
      <c r="B138" s="1" t="s">
        <v>77</v>
      </c>
      <c r="C138" s="1" t="s">
        <v>78</v>
      </c>
      <c r="D138" s="7">
        <f>D139</f>
        <v>35834000</v>
      </c>
      <c r="E138" s="7">
        <f t="shared" ref="E138:G138" si="54">E139</f>
        <v>2986167</v>
      </c>
      <c r="F138" s="7">
        <f t="shared" si="54"/>
        <v>2986167</v>
      </c>
      <c r="G138" s="7">
        <f t="shared" si="54"/>
        <v>2986167</v>
      </c>
    </row>
    <row r="139" spans="2:7" x14ac:dyDescent="0.2">
      <c r="B139" s="1" t="s">
        <v>79</v>
      </c>
      <c r="C139" s="1" t="s">
        <v>80</v>
      </c>
      <c r="D139" s="7">
        <v>35834000</v>
      </c>
      <c r="E139" s="30">
        <v>2986167</v>
      </c>
      <c r="F139" s="30">
        <v>2986167</v>
      </c>
      <c r="G139" s="30">
        <v>2986167</v>
      </c>
    </row>
    <row r="140" spans="2:7" x14ac:dyDescent="0.2">
      <c r="B140" s="1" t="s">
        <v>81</v>
      </c>
      <c r="C140" s="1" t="s">
        <v>82</v>
      </c>
      <c r="D140" s="7">
        <f>D141</f>
        <v>49211000</v>
      </c>
      <c r="E140" s="7">
        <f t="shared" ref="E140:G140" si="55">E141</f>
        <v>4100917</v>
      </c>
      <c r="F140" s="7">
        <f t="shared" si="55"/>
        <v>4100917</v>
      </c>
      <c r="G140" s="7">
        <f t="shared" si="55"/>
        <v>4100917</v>
      </c>
    </row>
    <row r="141" spans="2:7" x14ac:dyDescent="0.2">
      <c r="B141" s="1" t="s">
        <v>83</v>
      </c>
      <c r="C141" s="1" t="s">
        <v>84</v>
      </c>
      <c r="D141" s="7">
        <v>49211000</v>
      </c>
      <c r="E141" s="30">
        <v>4100917</v>
      </c>
      <c r="F141" s="30">
        <v>4100917</v>
      </c>
      <c r="G141" s="30">
        <v>4100917</v>
      </c>
    </row>
    <row r="142" spans="2:7" x14ac:dyDescent="0.2">
      <c r="B142" s="1" t="s">
        <v>85</v>
      </c>
      <c r="C142" s="1" t="s">
        <v>86</v>
      </c>
      <c r="D142" s="7">
        <f>+D143+D146+D169</f>
        <v>328191000</v>
      </c>
      <c r="E142" s="7">
        <f t="shared" ref="E142:G142" si="56">+E143+E146+E169</f>
        <v>19779809</v>
      </c>
      <c r="F142" s="7">
        <f t="shared" si="56"/>
        <v>19779809</v>
      </c>
      <c r="G142" s="7">
        <f t="shared" si="56"/>
        <v>74779809</v>
      </c>
    </row>
    <row r="143" spans="2:7" x14ac:dyDescent="0.2">
      <c r="B143" s="1" t="s">
        <v>87</v>
      </c>
      <c r="C143" s="1" t="s">
        <v>88</v>
      </c>
      <c r="D143" s="7">
        <f>SUM(D144:D145)</f>
        <v>15000000</v>
      </c>
      <c r="E143" s="7">
        <f t="shared" ref="E143:G143" si="57">SUM(E145:E145)</f>
        <v>555555</v>
      </c>
      <c r="F143" s="7">
        <f t="shared" si="57"/>
        <v>555555</v>
      </c>
      <c r="G143" s="7">
        <f t="shared" si="57"/>
        <v>555555</v>
      </c>
    </row>
    <row r="144" spans="2:7" x14ac:dyDescent="0.2">
      <c r="B144" s="1" t="s">
        <v>244</v>
      </c>
      <c r="C144" s="1" t="s">
        <v>245</v>
      </c>
      <c r="D144" s="7">
        <v>5000000</v>
      </c>
      <c r="E144" s="30"/>
      <c r="F144" s="30"/>
      <c r="G144" s="30"/>
    </row>
    <row r="145" spans="2:7" x14ac:dyDescent="0.2">
      <c r="B145" s="1" t="s">
        <v>89</v>
      </c>
      <c r="C145" s="1" t="s">
        <v>90</v>
      </c>
      <c r="D145" s="7">
        <v>10000000</v>
      </c>
      <c r="E145" s="30">
        <v>555555</v>
      </c>
      <c r="F145" s="30">
        <v>555555</v>
      </c>
      <c r="G145" s="30">
        <v>555555</v>
      </c>
    </row>
    <row r="146" spans="2:7" x14ac:dyDescent="0.2">
      <c r="B146" s="1" t="s">
        <v>91</v>
      </c>
      <c r="C146" s="1" t="s">
        <v>92</v>
      </c>
      <c r="D146" s="7">
        <f>+D147+D148+D149+D150+D152+D154+D155+D157+D160+D162+D167</f>
        <v>225191000</v>
      </c>
      <c r="E146" s="7">
        <f t="shared" ref="E146:G146" si="58">+E147+E148+E149+E150+E152+E154+E155+E157+E160+E162+E167</f>
        <v>12557587</v>
      </c>
      <c r="F146" s="7">
        <f t="shared" si="58"/>
        <v>12557587</v>
      </c>
      <c r="G146" s="7">
        <f t="shared" si="58"/>
        <v>59557587</v>
      </c>
    </row>
    <row r="147" spans="2:7" x14ac:dyDescent="0.2">
      <c r="B147" s="1" t="s">
        <v>93</v>
      </c>
      <c r="C147" s="1" t="s">
        <v>94</v>
      </c>
      <c r="D147" s="7">
        <v>7000000</v>
      </c>
      <c r="E147" s="30"/>
      <c r="F147" s="30"/>
      <c r="G147" s="30">
        <v>7000000</v>
      </c>
    </row>
    <row r="148" spans="2:7" x14ac:dyDescent="0.2">
      <c r="B148" s="1" t="s">
        <v>95</v>
      </c>
      <c r="C148" s="1" t="s">
        <v>96</v>
      </c>
      <c r="D148" s="7">
        <v>11991000</v>
      </c>
      <c r="E148" s="31">
        <v>915916</v>
      </c>
      <c r="F148" s="31">
        <v>915916</v>
      </c>
      <c r="G148" s="31">
        <v>915916</v>
      </c>
    </row>
    <row r="149" spans="2:7" x14ac:dyDescent="0.2">
      <c r="B149" s="1" t="s">
        <v>95</v>
      </c>
      <c r="C149" s="1" t="s">
        <v>96</v>
      </c>
      <c r="D149" s="7">
        <v>2000000</v>
      </c>
      <c r="E149" s="30">
        <v>166667</v>
      </c>
      <c r="F149" s="30">
        <v>166667</v>
      </c>
      <c r="G149" s="30">
        <v>166667</v>
      </c>
    </row>
    <row r="150" spans="2:7" x14ac:dyDescent="0.2">
      <c r="B150" s="1" t="s">
        <v>97</v>
      </c>
      <c r="C150" s="1" t="s">
        <v>98</v>
      </c>
      <c r="D150" s="7">
        <f>SUM(D151)</f>
        <v>5000000</v>
      </c>
      <c r="E150" s="7">
        <f t="shared" ref="E150:G150" si="59">SUM(E151)</f>
        <v>416667</v>
      </c>
      <c r="F150" s="7">
        <f t="shared" si="59"/>
        <v>416667</v>
      </c>
      <c r="G150" s="7">
        <f t="shared" si="59"/>
        <v>416667</v>
      </c>
    </row>
    <row r="151" spans="2:7" x14ac:dyDescent="0.2">
      <c r="B151" s="1" t="s">
        <v>99</v>
      </c>
      <c r="C151" s="1" t="s">
        <v>100</v>
      </c>
      <c r="D151" s="7">
        <v>5000000</v>
      </c>
      <c r="E151" s="30">
        <v>416667</v>
      </c>
      <c r="F151" s="30">
        <v>416667</v>
      </c>
      <c r="G151" s="30">
        <v>416667</v>
      </c>
    </row>
    <row r="152" spans="2:7" ht="25.5" x14ac:dyDescent="0.2">
      <c r="B152" s="1" t="s">
        <v>101</v>
      </c>
      <c r="C152" s="1" t="s">
        <v>102</v>
      </c>
      <c r="D152" s="7">
        <f>D153</f>
        <v>10000000</v>
      </c>
      <c r="E152" s="7">
        <f t="shared" ref="E152:G152" si="60">E153</f>
        <v>833334</v>
      </c>
      <c r="F152" s="7">
        <f t="shared" si="60"/>
        <v>833334</v>
      </c>
      <c r="G152" s="7">
        <f t="shared" si="60"/>
        <v>833334</v>
      </c>
    </row>
    <row r="153" spans="2:7" x14ac:dyDescent="0.2">
      <c r="B153" s="1" t="s">
        <v>103</v>
      </c>
      <c r="C153" s="1" t="s">
        <v>104</v>
      </c>
      <c r="D153" s="7">
        <v>10000000</v>
      </c>
      <c r="E153" s="30">
        <v>833334</v>
      </c>
      <c r="F153" s="30">
        <v>833334</v>
      </c>
      <c r="G153" s="30">
        <v>833334</v>
      </c>
    </row>
    <row r="154" spans="2:7" x14ac:dyDescent="0.2">
      <c r="B154" s="1" t="s">
        <v>105</v>
      </c>
      <c r="C154" s="1" t="s">
        <v>106</v>
      </c>
      <c r="D154" s="7">
        <v>10000000</v>
      </c>
      <c r="E154" s="30">
        <v>833334</v>
      </c>
      <c r="F154" s="30">
        <v>833334</v>
      </c>
      <c r="G154" s="30">
        <v>833334</v>
      </c>
    </row>
    <row r="155" spans="2:7" x14ac:dyDescent="0.2">
      <c r="B155" s="1" t="s">
        <v>107</v>
      </c>
      <c r="C155" s="1" t="s">
        <v>108</v>
      </c>
      <c r="D155" s="7">
        <f>D156</f>
        <v>40000000</v>
      </c>
      <c r="E155" s="7">
        <f t="shared" ref="E155:G155" si="61">E156</f>
        <v>0</v>
      </c>
      <c r="F155" s="7">
        <f t="shared" si="61"/>
        <v>0</v>
      </c>
      <c r="G155" s="7">
        <f t="shared" si="61"/>
        <v>40000000</v>
      </c>
    </row>
    <row r="156" spans="2:7" x14ac:dyDescent="0.2">
      <c r="B156" s="1" t="s">
        <v>109</v>
      </c>
      <c r="C156" s="1" t="s">
        <v>110</v>
      </c>
      <c r="D156" s="7">
        <v>40000000</v>
      </c>
      <c r="E156" s="30"/>
      <c r="F156" s="30"/>
      <c r="G156" s="30">
        <v>40000000</v>
      </c>
    </row>
    <row r="157" spans="2:7" ht="25.5" x14ac:dyDescent="0.2">
      <c r="B157" s="1" t="s">
        <v>111</v>
      </c>
      <c r="C157" s="1" t="s">
        <v>112</v>
      </c>
      <c r="D157" s="7">
        <f>SUM(D158:D159)</f>
        <v>50000000</v>
      </c>
      <c r="E157" s="7">
        <f t="shared" ref="E157:G157" si="62">SUM(E158:E159)</f>
        <v>2083334</v>
      </c>
      <c r="F157" s="7">
        <f t="shared" si="62"/>
        <v>2083334</v>
      </c>
      <c r="G157" s="7">
        <f t="shared" si="62"/>
        <v>2083334</v>
      </c>
    </row>
    <row r="158" spans="2:7" ht="25.5" x14ac:dyDescent="0.2">
      <c r="B158" s="1" t="s">
        <v>140</v>
      </c>
      <c r="C158" s="1" t="s">
        <v>141</v>
      </c>
      <c r="D158" s="7">
        <v>25000000</v>
      </c>
      <c r="E158" s="30">
        <v>2083334</v>
      </c>
      <c r="F158" s="30">
        <v>2083334</v>
      </c>
      <c r="G158" s="30">
        <v>2083334</v>
      </c>
    </row>
    <row r="159" spans="2:7" x14ac:dyDescent="0.2">
      <c r="B159" s="1" t="s">
        <v>246</v>
      </c>
      <c r="C159" s="1" t="s">
        <v>113</v>
      </c>
      <c r="D159" s="7">
        <v>25000000</v>
      </c>
      <c r="E159" s="30"/>
      <c r="F159" s="30"/>
      <c r="G159" s="30"/>
    </row>
    <row r="160" spans="2:7" x14ac:dyDescent="0.2">
      <c r="B160" s="1" t="s">
        <v>247</v>
      </c>
      <c r="C160" s="1" t="s">
        <v>114</v>
      </c>
      <c r="D160" s="7">
        <f>+D161</f>
        <v>500000</v>
      </c>
      <c r="E160" s="7">
        <f t="shared" ref="E160:G160" si="63">+E161</f>
        <v>0</v>
      </c>
      <c r="F160" s="7">
        <f t="shared" si="63"/>
        <v>0</v>
      </c>
      <c r="G160" s="7">
        <f t="shared" si="63"/>
        <v>0</v>
      </c>
    </row>
    <row r="161" spans="2:7" x14ac:dyDescent="0.2">
      <c r="B161" s="1" t="s">
        <v>115</v>
      </c>
      <c r="C161" s="1" t="s">
        <v>116</v>
      </c>
      <c r="D161" s="7">
        <v>500000</v>
      </c>
      <c r="E161" s="30"/>
      <c r="F161" s="30"/>
      <c r="G161" s="30"/>
    </row>
    <row r="162" spans="2:7" x14ac:dyDescent="0.2">
      <c r="B162" s="1" t="s">
        <v>117</v>
      </c>
      <c r="C162" s="1" t="s">
        <v>118</v>
      </c>
      <c r="D162" s="7">
        <f>SUM(D163:D166)</f>
        <v>74700000</v>
      </c>
      <c r="E162" s="7">
        <f t="shared" ref="E162:G162" si="64">SUM(E163:E166)</f>
        <v>6141668</v>
      </c>
      <c r="F162" s="7">
        <f t="shared" si="64"/>
        <v>6141668</v>
      </c>
      <c r="G162" s="7">
        <f t="shared" si="64"/>
        <v>6141668</v>
      </c>
    </row>
    <row r="163" spans="2:7" x14ac:dyDescent="0.2">
      <c r="B163" s="1" t="s">
        <v>119</v>
      </c>
      <c r="C163" s="1" t="s">
        <v>120</v>
      </c>
      <c r="D163" s="7">
        <v>1000000</v>
      </c>
      <c r="E163" s="30"/>
      <c r="F163" s="30"/>
      <c r="G163" s="30"/>
    </row>
    <row r="164" spans="2:7" x14ac:dyDescent="0.2">
      <c r="B164" s="1" t="s">
        <v>121</v>
      </c>
      <c r="C164" s="1" t="s">
        <v>122</v>
      </c>
      <c r="D164" s="7">
        <v>72000000</v>
      </c>
      <c r="E164" s="30">
        <v>6000000</v>
      </c>
      <c r="F164" s="30">
        <v>6000000</v>
      </c>
      <c r="G164" s="30">
        <v>6000000</v>
      </c>
    </row>
    <row r="165" spans="2:7" x14ac:dyDescent="0.2">
      <c r="B165" s="1" t="s">
        <v>123</v>
      </c>
      <c r="C165" s="1" t="s">
        <v>124</v>
      </c>
      <c r="D165" s="7">
        <v>700000</v>
      </c>
      <c r="E165" s="30">
        <v>58334</v>
      </c>
      <c r="F165" s="30">
        <v>58334</v>
      </c>
      <c r="G165" s="30">
        <v>58334</v>
      </c>
    </row>
    <row r="166" spans="2:7" x14ac:dyDescent="0.2">
      <c r="B166" s="1" t="s">
        <v>125</v>
      </c>
      <c r="C166" s="1" t="s">
        <v>126</v>
      </c>
      <c r="D166" s="7">
        <v>1000000</v>
      </c>
      <c r="E166" s="30">
        <v>83334</v>
      </c>
      <c r="F166" s="30">
        <v>83334</v>
      </c>
      <c r="G166" s="30">
        <v>83334</v>
      </c>
    </row>
    <row r="167" spans="2:7" ht="25.5" x14ac:dyDescent="0.2">
      <c r="B167" s="1" t="s">
        <v>127</v>
      </c>
      <c r="C167" s="1" t="s">
        <v>128</v>
      </c>
      <c r="D167" s="7">
        <f>D168</f>
        <v>14000000</v>
      </c>
      <c r="E167" s="7">
        <f t="shared" ref="E167:G167" si="65">E168</f>
        <v>1166667</v>
      </c>
      <c r="F167" s="7">
        <f t="shared" si="65"/>
        <v>1166667</v>
      </c>
      <c r="G167" s="7">
        <f t="shared" si="65"/>
        <v>1166667</v>
      </c>
    </row>
    <row r="168" spans="2:7" x14ac:dyDescent="0.2">
      <c r="B168" s="1" t="s">
        <v>129</v>
      </c>
      <c r="C168" s="1" t="s">
        <v>225</v>
      </c>
      <c r="D168" s="7">
        <v>14000000</v>
      </c>
      <c r="E168" s="30">
        <v>1166667</v>
      </c>
      <c r="F168" s="30">
        <v>1166667</v>
      </c>
      <c r="G168" s="30">
        <v>1166667</v>
      </c>
    </row>
    <row r="169" spans="2:7" ht="25.5" x14ac:dyDescent="0.2">
      <c r="B169" s="1" t="s">
        <v>130</v>
      </c>
      <c r="C169" s="1" t="s">
        <v>131</v>
      </c>
      <c r="D169" s="7">
        <f>SUM(D170:D171)</f>
        <v>88000000</v>
      </c>
      <c r="E169" s="7">
        <f t="shared" ref="E169:G169" si="66">SUM(E170:E171)</f>
        <v>6666667</v>
      </c>
      <c r="F169" s="7">
        <f t="shared" si="66"/>
        <v>6666667</v>
      </c>
      <c r="G169" s="7">
        <f t="shared" si="66"/>
        <v>14666667</v>
      </c>
    </row>
    <row r="170" spans="2:7" x14ac:dyDescent="0.2">
      <c r="B170" s="1" t="s">
        <v>132</v>
      </c>
      <c r="C170" s="1" t="s">
        <v>133</v>
      </c>
      <c r="D170" s="7">
        <v>68000000</v>
      </c>
      <c r="E170" s="30">
        <v>5000000</v>
      </c>
      <c r="F170" s="30">
        <v>5000000</v>
      </c>
      <c r="G170" s="30">
        <v>13000000</v>
      </c>
    </row>
    <row r="171" spans="2:7" x14ac:dyDescent="0.2">
      <c r="B171" s="1" t="s">
        <v>134</v>
      </c>
      <c r="C171" s="1" t="s">
        <v>135</v>
      </c>
      <c r="D171" s="7">
        <v>20000000</v>
      </c>
      <c r="E171" s="30">
        <v>1666667</v>
      </c>
      <c r="F171" s="30">
        <v>1666667</v>
      </c>
      <c r="G171" s="30">
        <v>1666667</v>
      </c>
    </row>
    <row r="172" spans="2:7" x14ac:dyDescent="0.2">
      <c r="B172" s="1" t="s">
        <v>136</v>
      </c>
      <c r="C172" s="1" t="s">
        <v>137</v>
      </c>
      <c r="D172" s="7">
        <f>+D173</f>
        <v>20000000</v>
      </c>
      <c r="E172" s="7">
        <f t="shared" ref="E172:G173" si="67">+E173</f>
        <v>1666667</v>
      </c>
      <c r="F172" s="7">
        <f t="shared" si="67"/>
        <v>1666667</v>
      </c>
      <c r="G172" s="7">
        <f t="shared" si="67"/>
        <v>1666667</v>
      </c>
    </row>
    <row r="173" spans="2:7" x14ac:dyDescent="0.2">
      <c r="B173" s="1" t="s">
        <v>138</v>
      </c>
      <c r="C173" s="1" t="s">
        <v>139</v>
      </c>
      <c r="D173" s="7">
        <f>+D174</f>
        <v>20000000</v>
      </c>
      <c r="E173" s="7">
        <f t="shared" si="67"/>
        <v>1666667</v>
      </c>
      <c r="F173" s="7">
        <f t="shared" si="67"/>
        <v>1666667</v>
      </c>
      <c r="G173" s="7">
        <f t="shared" si="67"/>
        <v>1666667</v>
      </c>
    </row>
    <row r="174" spans="2:7" x14ac:dyDescent="0.2">
      <c r="B174" s="1" t="s">
        <v>142</v>
      </c>
      <c r="C174" s="1" t="s">
        <v>143</v>
      </c>
      <c r="D174" s="7">
        <v>20000000</v>
      </c>
      <c r="E174" s="30">
        <v>1666667</v>
      </c>
      <c r="F174" s="30">
        <v>1666667</v>
      </c>
      <c r="G174" s="30">
        <v>1666667</v>
      </c>
    </row>
    <row r="175" spans="2:7" x14ac:dyDescent="0.2">
      <c r="B175" s="36" t="s">
        <v>144</v>
      </c>
      <c r="C175" s="36" t="s">
        <v>145</v>
      </c>
      <c r="D175" s="7">
        <f>+D176+D185</f>
        <v>1224000000</v>
      </c>
      <c r="E175" s="7">
        <f t="shared" ref="E175:G175" si="68">+E176+E185</f>
        <v>92900000</v>
      </c>
      <c r="F175" s="7">
        <f t="shared" si="68"/>
        <v>92900000</v>
      </c>
      <c r="G175" s="7">
        <f t="shared" si="68"/>
        <v>387900000</v>
      </c>
    </row>
    <row r="176" spans="2:7" x14ac:dyDescent="0.2">
      <c r="B176" s="1" t="s">
        <v>146</v>
      </c>
      <c r="C176" s="1" t="s">
        <v>147</v>
      </c>
      <c r="D176" s="8">
        <f>+D177</f>
        <v>895000000</v>
      </c>
      <c r="E176" s="8">
        <f t="shared" ref="E176:G178" si="69">+E177</f>
        <v>60000000</v>
      </c>
      <c r="F176" s="8">
        <f t="shared" si="69"/>
        <v>60000000</v>
      </c>
      <c r="G176" s="8">
        <f t="shared" si="69"/>
        <v>355000000</v>
      </c>
    </row>
    <row r="177" spans="2:7" x14ac:dyDescent="0.2">
      <c r="B177" s="1" t="s">
        <v>148</v>
      </c>
      <c r="C177" s="1" t="s">
        <v>149</v>
      </c>
      <c r="D177" s="8">
        <f>+D178</f>
        <v>895000000</v>
      </c>
      <c r="E177" s="8">
        <f t="shared" si="69"/>
        <v>60000000</v>
      </c>
      <c r="F177" s="8">
        <f t="shared" si="69"/>
        <v>60000000</v>
      </c>
      <c r="G177" s="8">
        <f t="shared" si="69"/>
        <v>355000000</v>
      </c>
    </row>
    <row r="178" spans="2:7" ht="25.5" x14ac:dyDescent="0.2">
      <c r="B178" s="1" t="s">
        <v>150</v>
      </c>
      <c r="C178" s="1" t="s">
        <v>151</v>
      </c>
      <c r="D178" s="8">
        <f>+D179</f>
        <v>895000000</v>
      </c>
      <c r="E178" s="8">
        <f t="shared" si="69"/>
        <v>60000000</v>
      </c>
      <c r="F178" s="8">
        <f t="shared" si="69"/>
        <v>60000000</v>
      </c>
      <c r="G178" s="8">
        <f t="shared" si="69"/>
        <v>355000000</v>
      </c>
    </row>
    <row r="179" spans="2:7" x14ac:dyDescent="0.2">
      <c r="B179" s="1" t="s">
        <v>152</v>
      </c>
      <c r="C179" s="1" t="s">
        <v>153</v>
      </c>
      <c r="D179" s="8">
        <f>SUM(D180:D183)</f>
        <v>895000000</v>
      </c>
      <c r="E179" s="8">
        <f t="shared" ref="E179:G179" si="70">SUM(E180:E183)</f>
        <v>60000000</v>
      </c>
      <c r="F179" s="8">
        <f t="shared" si="70"/>
        <v>60000000</v>
      </c>
      <c r="G179" s="8">
        <f t="shared" si="70"/>
        <v>355000000</v>
      </c>
    </row>
    <row r="180" spans="2:7" ht="38.25" x14ac:dyDescent="0.2">
      <c r="B180" s="1" t="s">
        <v>154</v>
      </c>
      <c r="C180" s="1" t="s">
        <v>155</v>
      </c>
      <c r="D180" s="8">
        <v>50000000</v>
      </c>
      <c r="E180" s="30">
        <v>5000000</v>
      </c>
      <c r="F180" s="30">
        <v>5000000</v>
      </c>
      <c r="G180" s="30">
        <v>5000000</v>
      </c>
    </row>
    <row r="181" spans="2:7" ht="38.25" x14ac:dyDescent="0.2">
      <c r="B181" s="1" t="s">
        <v>156</v>
      </c>
      <c r="C181" s="1" t="s">
        <v>157</v>
      </c>
      <c r="D181" s="8"/>
      <c r="E181" s="30"/>
      <c r="F181" s="30"/>
      <c r="G181" s="30"/>
    </row>
    <row r="182" spans="2:7" ht="38.25" x14ac:dyDescent="0.2">
      <c r="B182" s="1" t="s">
        <v>158</v>
      </c>
      <c r="C182" s="1" t="s">
        <v>159</v>
      </c>
      <c r="D182" s="8">
        <v>295000000</v>
      </c>
      <c r="E182" s="30"/>
      <c r="F182" s="30"/>
      <c r="G182" s="30">
        <v>295000000</v>
      </c>
    </row>
    <row r="183" spans="2:7" ht="25.5" x14ac:dyDescent="0.2">
      <c r="B183" s="1" t="s">
        <v>223</v>
      </c>
      <c r="C183" s="34" t="s">
        <v>224</v>
      </c>
      <c r="D183" s="8">
        <v>550000000</v>
      </c>
      <c r="E183" s="31">
        <v>55000000</v>
      </c>
      <c r="F183" s="31">
        <v>55000000</v>
      </c>
      <c r="G183" s="31">
        <v>55000000</v>
      </c>
    </row>
    <row r="184" spans="2:7" x14ac:dyDescent="0.2">
      <c r="B184" s="1" t="s">
        <v>160</v>
      </c>
      <c r="C184" s="35" t="s">
        <v>161</v>
      </c>
      <c r="D184" s="8"/>
      <c r="E184" s="30"/>
      <c r="F184" s="30"/>
      <c r="G184" s="30"/>
    </row>
    <row r="185" spans="2:7" x14ac:dyDescent="0.2">
      <c r="B185" s="1" t="s">
        <v>162</v>
      </c>
      <c r="C185" s="1" t="s">
        <v>163</v>
      </c>
      <c r="D185" s="8">
        <f>SUM(D186:D186)</f>
        <v>329000000</v>
      </c>
      <c r="E185" s="8">
        <f t="shared" ref="E185:G185" si="71">SUM(E186:E186)</f>
        <v>32900000</v>
      </c>
      <c r="F185" s="8">
        <f t="shared" si="71"/>
        <v>32900000</v>
      </c>
      <c r="G185" s="8">
        <f t="shared" si="71"/>
        <v>32900000</v>
      </c>
    </row>
    <row r="186" spans="2:7" x14ac:dyDescent="0.2">
      <c r="B186" s="1" t="s">
        <v>164</v>
      </c>
      <c r="C186" s="1" t="s">
        <v>165</v>
      </c>
      <c r="D186" s="8">
        <v>329000000</v>
      </c>
      <c r="E186" s="30">
        <v>32900000</v>
      </c>
      <c r="F186" s="30">
        <v>32900000</v>
      </c>
      <c r="G186" s="30">
        <v>32900000</v>
      </c>
    </row>
    <row r="191" spans="2:7" ht="25.5" x14ac:dyDescent="0.2">
      <c r="B191" s="32" t="s">
        <v>1</v>
      </c>
      <c r="C191" s="32" t="s">
        <v>2</v>
      </c>
      <c r="D191" s="6" t="s">
        <v>228</v>
      </c>
      <c r="E191" s="33" t="s">
        <v>235</v>
      </c>
      <c r="F191" s="33" t="s">
        <v>236</v>
      </c>
      <c r="G191" s="33" t="s">
        <v>237</v>
      </c>
    </row>
    <row r="192" spans="2:7" x14ac:dyDescent="0.2">
      <c r="B192" s="1" t="s">
        <v>3</v>
      </c>
      <c r="C192" s="1" t="s">
        <v>4</v>
      </c>
      <c r="D192" s="7">
        <f>+D193+D268</f>
        <v>3750126000</v>
      </c>
      <c r="E192" s="7">
        <f t="shared" ref="E192:G192" si="72">+E193+E268</f>
        <v>319144479</v>
      </c>
      <c r="F192" s="7">
        <f t="shared" si="72"/>
        <v>273000479</v>
      </c>
      <c r="G192" s="7">
        <f t="shared" si="72"/>
        <v>273000479</v>
      </c>
    </row>
    <row r="193" spans="2:7" x14ac:dyDescent="0.2">
      <c r="B193" s="1" t="s">
        <v>5</v>
      </c>
      <c r="C193" s="1" t="s">
        <v>6</v>
      </c>
      <c r="D193" s="7">
        <f>+D194+D235+D265</f>
        <v>2526126000</v>
      </c>
      <c r="E193" s="7">
        <f t="shared" ref="E193:G193" si="73">+E194+E235+E265</f>
        <v>226244479</v>
      </c>
      <c r="F193" s="7">
        <f t="shared" si="73"/>
        <v>180100479</v>
      </c>
      <c r="G193" s="7">
        <f t="shared" si="73"/>
        <v>180100479</v>
      </c>
    </row>
    <row r="194" spans="2:7" x14ac:dyDescent="0.2">
      <c r="B194" s="1" t="s">
        <v>7</v>
      </c>
      <c r="C194" s="1" t="s">
        <v>8</v>
      </c>
      <c r="D194" s="7">
        <f>+D195+D212+D215</f>
        <v>2177935000</v>
      </c>
      <c r="E194" s="7">
        <f t="shared" ref="E194:G194" si="74">+E195+E212+E215</f>
        <v>204798003</v>
      </c>
      <c r="F194" s="7">
        <f t="shared" si="74"/>
        <v>158654003</v>
      </c>
      <c r="G194" s="7">
        <f t="shared" si="74"/>
        <v>158654003</v>
      </c>
    </row>
    <row r="195" spans="2:7" ht="25.5" x14ac:dyDescent="0.2">
      <c r="B195" s="1" t="s">
        <v>9</v>
      </c>
      <c r="C195" s="1" t="s">
        <v>10</v>
      </c>
      <c r="D195" s="7">
        <f>+D196+D197+D198+D201+D205+D210</f>
        <v>1464673000</v>
      </c>
      <c r="E195" s="7">
        <f t="shared" ref="E195:G195" si="75">+E196+E197+E198+E201+E205+E210</f>
        <v>145359502</v>
      </c>
      <c r="F195" s="7">
        <f t="shared" si="75"/>
        <v>99215502</v>
      </c>
      <c r="G195" s="7">
        <f t="shared" si="75"/>
        <v>99215502</v>
      </c>
    </row>
    <row r="196" spans="2:7" x14ac:dyDescent="0.2">
      <c r="B196" s="1" t="s">
        <v>11</v>
      </c>
      <c r="C196" s="1" t="s">
        <v>12</v>
      </c>
      <c r="D196" s="7">
        <v>49582000</v>
      </c>
      <c r="E196" s="30">
        <v>4131834</v>
      </c>
      <c r="F196" s="30">
        <v>4131834</v>
      </c>
      <c r="G196" s="30">
        <v>4131834</v>
      </c>
    </row>
    <row r="197" spans="2:7" x14ac:dyDescent="0.2">
      <c r="B197" s="1" t="s">
        <v>11</v>
      </c>
      <c r="C197" s="1" t="s">
        <v>12</v>
      </c>
      <c r="D197" s="7">
        <v>1007868000</v>
      </c>
      <c r="E197" s="30">
        <v>83989000</v>
      </c>
      <c r="F197" s="30">
        <v>83989000</v>
      </c>
      <c r="G197" s="30">
        <v>83989000</v>
      </c>
    </row>
    <row r="198" spans="2:7" ht="25.5" x14ac:dyDescent="0.2">
      <c r="B198" s="1" t="s">
        <v>13</v>
      </c>
      <c r="C198" s="1" t="s">
        <v>14</v>
      </c>
      <c r="D198" s="7">
        <f>SUM(D199:D200)</f>
        <v>117805000</v>
      </c>
      <c r="E198" s="7">
        <f t="shared" ref="E198:G198" si="76">SUM(E199:E200)</f>
        <v>0</v>
      </c>
      <c r="F198" s="7">
        <f t="shared" si="76"/>
        <v>0</v>
      </c>
      <c r="G198" s="7">
        <f t="shared" si="76"/>
        <v>0</v>
      </c>
    </row>
    <row r="199" spans="2:7" x14ac:dyDescent="0.2">
      <c r="B199" s="1" t="s">
        <v>15</v>
      </c>
      <c r="C199" s="1" t="s">
        <v>16</v>
      </c>
      <c r="D199" s="7">
        <v>107047000</v>
      </c>
      <c r="E199" s="30"/>
      <c r="F199" s="30"/>
      <c r="G199" s="30"/>
    </row>
    <row r="200" spans="2:7" x14ac:dyDescent="0.2">
      <c r="B200" s="1" t="s">
        <v>17</v>
      </c>
      <c r="C200" s="1" t="s">
        <v>18</v>
      </c>
      <c r="D200" s="7">
        <v>10758000</v>
      </c>
      <c r="E200" s="30"/>
      <c r="F200" s="30"/>
      <c r="G200" s="30"/>
    </row>
    <row r="201" spans="2:7" ht="25.5" x14ac:dyDescent="0.2">
      <c r="B201" s="1" t="s">
        <v>19</v>
      </c>
      <c r="C201" s="1" t="s">
        <v>20</v>
      </c>
      <c r="D201" s="7">
        <f>SUM(D202:D204)</f>
        <v>85069000</v>
      </c>
      <c r="E201" s="7">
        <f t="shared" ref="E201:G201" si="77">SUM(E202:E204)</f>
        <v>7089084</v>
      </c>
      <c r="F201" s="7">
        <f t="shared" si="77"/>
        <v>7089084</v>
      </c>
      <c r="G201" s="7">
        <f t="shared" si="77"/>
        <v>7089084</v>
      </c>
    </row>
    <row r="202" spans="2:7" x14ac:dyDescent="0.2">
      <c r="B202" s="1" t="s">
        <v>21</v>
      </c>
      <c r="C202" s="1" t="s">
        <v>22</v>
      </c>
      <c r="D202" s="7">
        <v>46144000</v>
      </c>
      <c r="E202" s="30">
        <v>3845334</v>
      </c>
      <c r="F202" s="30">
        <v>3845334</v>
      </c>
      <c r="G202" s="30">
        <v>3845334</v>
      </c>
    </row>
    <row r="203" spans="2:7" x14ac:dyDescent="0.2">
      <c r="B203" s="1" t="s">
        <v>23</v>
      </c>
      <c r="C203" s="1" t="s">
        <v>24</v>
      </c>
      <c r="D203" s="7">
        <v>6153000</v>
      </c>
      <c r="E203" s="30">
        <v>512750</v>
      </c>
      <c r="F203" s="30">
        <v>512750</v>
      </c>
      <c r="G203" s="30">
        <v>512750</v>
      </c>
    </row>
    <row r="204" spans="2:7" x14ac:dyDescent="0.2">
      <c r="B204" s="1" t="s">
        <v>25</v>
      </c>
      <c r="C204" s="1" t="s">
        <v>26</v>
      </c>
      <c r="D204" s="7">
        <v>32772000</v>
      </c>
      <c r="E204" s="30">
        <v>2731000</v>
      </c>
      <c r="F204" s="30">
        <v>2731000</v>
      </c>
      <c r="G204" s="30">
        <v>2731000</v>
      </c>
    </row>
    <row r="205" spans="2:7" x14ac:dyDescent="0.2">
      <c r="B205" s="1" t="s">
        <v>27</v>
      </c>
      <c r="C205" s="1" t="s">
        <v>28</v>
      </c>
      <c r="D205" s="7">
        <f>SUM(D206:D209)</f>
        <v>194349000</v>
      </c>
      <c r="E205" s="7">
        <f t="shared" ref="E205:G205" si="78">SUM(E206:E209)</f>
        <v>50149584</v>
      </c>
      <c r="F205" s="7">
        <f t="shared" si="78"/>
        <v>4005584</v>
      </c>
      <c r="G205" s="7">
        <f t="shared" si="78"/>
        <v>4005584</v>
      </c>
    </row>
    <row r="206" spans="2:7" x14ac:dyDescent="0.2">
      <c r="B206" s="1" t="s">
        <v>29</v>
      </c>
      <c r="C206" s="1" t="s">
        <v>30</v>
      </c>
      <c r="D206" s="7">
        <v>46144000</v>
      </c>
      <c r="E206" s="30">
        <v>46144000</v>
      </c>
      <c r="F206" s="30"/>
      <c r="G206" s="30"/>
    </row>
    <row r="207" spans="2:7" x14ac:dyDescent="0.2">
      <c r="B207" s="1" t="s">
        <v>31</v>
      </c>
      <c r="C207" s="1" t="s">
        <v>32</v>
      </c>
      <c r="D207" s="7">
        <v>61084000</v>
      </c>
      <c r="E207" s="30"/>
      <c r="F207" s="30"/>
      <c r="G207" s="30"/>
    </row>
    <row r="208" spans="2:7" x14ac:dyDescent="0.2">
      <c r="B208" s="1" t="s">
        <v>31</v>
      </c>
      <c r="C208" s="1" t="s">
        <v>33</v>
      </c>
      <c r="D208" s="7">
        <v>39054000</v>
      </c>
      <c r="E208" s="30"/>
      <c r="F208" s="30"/>
      <c r="G208" s="30"/>
    </row>
    <row r="209" spans="2:7" x14ac:dyDescent="0.2">
      <c r="B209" s="1" t="s">
        <v>34</v>
      </c>
      <c r="C209" s="1" t="s">
        <v>35</v>
      </c>
      <c r="D209" s="7">
        <v>48067000</v>
      </c>
      <c r="E209" s="30">
        <v>4005584</v>
      </c>
      <c r="F209" s="30">
        <v>4005584</v>
      </c>
      <c r="G209" s="30">
        <v>4005584</v>
      </c>
    </row>
    <row r="210" spans="2:7" x14ac:dyDescent="0.2">
      <c r="B210" s="1" t="s">
        <v>36</v>
      </c>
      <c r="C210" s="1" t="s">
        <v>37</v>
      </c>
      <c r="D210" s="7">
        <f>+D211</f>
        <v>10000000</v>
      </c>
      <c r="E210" s="7">
        <f t="shared" ref="E210:G210" si="79">+E211</f>
        <v>0</v>
      </c>
      <c r="F210" s="7">
        <f t="shared" si="79"/>
        <v>0</v>
      </c>
      <c r="G210" s="7">
        <f t="shared" si="79"/>
        <v>0</v>
      </c>
    </row>
    <row r="211" spans="2:7" x14ac:dyDescent="0.2">
      <c r="B211" s="1" t="s">
        <v>38</v>
      </c>
      <c r="C211" s="1" t="s">
        <v>39</v>
      </c>
      <c r="D211" s="7">
        <v>10000000</v>
      </c>
      <c r="E211" s="30"/>
      <c r="F211" s="30"/>
      <c r="G211" s="30"/>
    </row>
    <row r="212" spans="2:7" x14ac:dyDescent="0.2">
      <c r="B212" s="1" t="s">
        <v>40</v>
      </c>
      <c r="C212" s="1" t="s">
        <v>41</v>
      </c>
      <c r="D212" s="7">
        <f>SUM(D213:D214)</f>
        <v>371520000</v>
      </c>
      <c r="E212" s="7">
        <f t="shared" ref="E212:G212" si="80">SUM(E213:E214)</f>
        <v>30960000</v>
      </c>
      <c r="F212" s="7">
        <f t="shared" si="80"/>
        <v>30960000</v>
      </c>
      <c r="G212" s="7">
        <f t="shared" si="80"/>
        <v>30960000</v>
      </c>
    </row>
    <row r="213" spans="2:7" x14ac:dyDescent="0.2">
      <c r="B213" s="1" t="s">
        <v>42</v>
      </c>
      <c r="C213" s="1" t="s">
        <v>43</v>
      </c>
      <c r="D213" s="7">
        <v>329520000</v>
      </c>
      <c r="E213" s="31">
        <v>27460000</v>
      </c>
      <c r="F213" s="31">
        <v>27460000</v>
      </c>
      <c r="G213" s="31">
        <v>27460000</v>
      </c>
    </row>
    <row r="214" spans="2:7" x14ac:dyDescent="0.2">
      <c r="B214" s="1" t="s">
        <v>44</v>
      </c>
      <c r="C214" s="1" t="s">
        <v>45</v>
      </c>
      <c r="D214" s="7">
        <v>42000000</v>
      </c>
      <c r="E214" s="30">
        <v>3500000</v>
      </c>
      <c r="F214" s="30">
        <v>3500000</v>
      </c>
      <c r="G214" s="30">
        <v>3500000</v>
      </c>
    </row>
    <row r="215" spans="2:7" ht="25.5" x14ac:dyDescent="0.2">
      <c r="B215" s="1" t="s">
        <v>46</v>
      </c>
      <c r="C215" s="1" t="s">
        <v>47</v>
      </c>
      <c r="D215" s="7">
        <f>+D216+D220+D228</f>
        <v>341742000</v>
      </c>
      <c r="E215" s="7">
        <f t="shared" ref="E215:G215" si="81">+E216+E220+E228</f>
        <v>28478501</v>
      </c>
      <c r="F215" s="7">
        <f t="shared" si="81"/>
        <v>28478501</v>
      </c>
      <c r="G215" s="7">
        <f t="shared" si="81"/>
        <v>28478501</v>
      </c>
    </row>
    <row r="216" spans="2:7" x14ac:dyDescent="0.2">
      <c r="B216" s="1" t="s">
        <v>48</v>
      </c>
      <c r="C216" s="1" t="s">
        <v>49</v>
      </c>
      <c r="D216" s="7">
        <f>D217</f>
        <v>85125000</v>
      </c>
      <c r="E216" s="7">
        <f t="shared" ref="E216:G218" si="82">E217</f>
        <v>7093750</v>
      </c>
      <c r="F216" s="7">
        <f t="shared" si="82"/>
        <v>7093750</v>
      </c>
      <c r="G216" s="7">
        <f t="shared" si="82"/>
        <v>7093750</v>
      </c>
    </row>
    <row r="217" spans="2:7" x14ac:dyDescent="0.2">
      <c r="B217" s="1" t="s">
        <v>50</v>
      </c>
      <c r="C217" s="1" t="s">
        <v>51</v>
      </c>
      <c r="D217" s="7">
        <f>D218</f>
        <v>85125000</v>
      </c>
      <c r="E217" s="7">
        <f t="shared" si="82"/>
        <v>7093750</v>
      </c>
      <c r="F217" s="7">
        <f t="shared" si="82"/>
        <v>7093750</v>
      </c>
      <c r="G217" s="7">
        <f t="shared" si="82"/>
        <v>7093750</v>
      </c>
    </row>
    <row r="218" spans="2:7" x14ac:dyDescent="0.2">
      <c r="B218" s="1" t="s">
        <v>52</v>
      </c>
      <c r="C218" s="1" t="s">
        <v>53</v>
      </c>
      <c r="D218" s="7">
        <f>D219</f>
        <v>85125000</v>
      </c>
      <c r="E218" s="7">
        <f t="shared" si="82"/>
        <v>7093750</v>
      </c>
      <c r="F218" s="7">
        <f t="shared" si="82"/>
        <v>7093750</v>
      </c>
      <c r="G218" s="7">
        <f t="shared" si="82"/>
        <v>7093750</v>
      </c>
    </row>
    <row r="219" spans="2:7" x14ac:dyDescent="0.2">
      <c r="B219" s="1" t="s">
        <v>54</v>
      </c>
      <c r="C219" s="1" t="s">
        <v>55</v>
      </c>
      <c r="D219" s="7">
        <v>85125000</v>
      </c>
      <c r="E219" s="30">
        <v>7093750</v>
      </c>
      <c r="F219" s="30">
        <v>7093750</v>
      </c>
      <c r="G219" s="30">
        <v>7093750</v>
      </c>
    </row>
    <row r="220" spans="2:7" x14ac:dyDescent="0.2">
      <c r="B220" s="1" t="s">
        <v>56</v>
      </c>
      <c r="C220" s="1" t="s">
        <v>57</v>
      </c>
      <c r="D220" s="7">
        <f>+D221</f>
        <v>147683000</v>
      </c>
      <c r="E220" s="7">
        <f t="shared" ref="E220:G220" si="83">+E221</f>
        <v>12306917</v>
      </c>
      <c r="F220" s="7">
        <f t="shared" si="83"/>
        <v>12306917</v>
      </c>
      <c r="G220" s="7">
        <f t="shared" si="83"/>
        <v>12306917</v>
      </c>
    </row>
    <row r="221" spans="2:7" x14ac:dyDescent="0.2">
      <c r="B221" s="1" t="s">
        <v>58</v>
      </c>
      <c r="C221" s="1" t="s">
        <v>59</v>
      </c>
      <c r="D221" s="7">
        <f>+D222+D224+D226</f>
        <v>147683000</v>
      </c>
      <c r="E221" s="7">
        <f t="shared" ref="E221:G221" si="84">+E222+E224+E226</f>
        <v>12306917</v>
      </c>
      <c r="F221" s="7">
        <f t="shared" si="84"/>
        <v>12306917</v>
      </c>
      <c r="G221" s="7">
        <f t="shared" si="84"/>
        <v>12306917</v>
      </c>
    </row>
    <row r="222" spans="2:7" x14ac:dyDescent="0.2">
      <c r="B222" s="1" t="s">
        <v>60</v>
      </c>
      <c r="C222" s="1" t="s">
        <v>61</v>
      </c>
      <c r="D222" s="7">
        <f>D223</f>
        <v>94133000</v>
      </c>
      <c r="E222" s="7">
        <f t="shared" ref="E222:G222" si="85">E223</f>
        <v>7844417</v>
      </c>
      <c r="F222" s="7">
        <f t="shared" si="85"/>
        <v>7844417</v>
      </c>
      <c r="G222" s="7">
        <f t="shared" si="85"/>
        <v>7844417</v>
      </c>
    </row>
    <row r="223" spans="2:7" x14ac:dyDescent="0.2">
      <c r="B223" s="1" t="s">
        <v>62</v>
      </c>
      <c r="C223" s="1" t="s">
        <v>63</v>
      </c>
      <c r="D223" s="7">
        <v>94133000</v>
      </c>
      <c r="E223" s="30">
        <v>7844417</v>
      </c>
      <c r="F223" s="30">
        <v>7844417</v>
      </c>
      <c r="G223" s="30">
        <v>7844417</v>
      </c>
    </row>
    <row r="224" spans="2:7" x14ac:dyDescent="0.2">
      <c r="B224" s="1" t="s">
        <v>64</v>
      </c>
      <c r="C224" s="1" t="s">
        <v>53</v>
      </c>
      <c r="D224" s="7">
        <f>D225</f>
        <v>47769000</v>
      </c>
      <c r="E224" s="7">
        <f t="shared" ref="E224:G224" si="86">E225</f>
        <v>3980750</v>
      </c>
      <c r="F224" s="7">
        <f t="shared" si="86"/>
        <v>3980750</v>
      </c>
      <c r="G224" s="7">
        <f t="shared" si="86"/>
        <v>3980750</v>
      </c>
    </row>
    <row r="225" spans="2:7" x14ac:dyDescent="0.2">
      <c r="B225" s="1" t="s">
        <v>65</v>
      </c>
      <c r="C225" s="1" t="s">
        <v>66</v>
      </c>
      <c r="D225" s="7">
        <v>47769000</v>
      </c>
      <c r="E225" s="30">
        <v>3980750</v>
      </c>
      <c r="F225" s="30">
        <v>3980750</v>
      </c>
      <c r="G225" s="30">
        <v>3980750</v>
      </c>
    </row>
    <row r="226" spans="2:7" x14ac:dyDescent="0.2">
      <c r="B226" s="1" t="s">
        <v>67</v>
      </c>
      <c r="C226" s="1" t="s">
        <v>68</v>
      </c>
      <c r="D226" s="7">
        <f>D227</f>
        <v>5781000</v>
      </c>
      <c r="E226" s="7">
        <f t="shared" ref="E226:G226" si="87">E227</f>
        <v>481750</v>
      </c>
      <c r="F226" s="7">
        <f t="shared" si="87"/>
        <v>481750</v>
      </c>
      <c r="G226" s="7">
        <f t="shared" si="87"/>
        <v>481750</v>
      </c>
    </row>
    <row r="227" spans="2:7" x14ac:dyDescent="0.2">
      <c r="B227" s="1" t="s">
        <v>69</v>
      </c>
      <c r="C227" s="1" t="s">
        <v>70</v>
      </c>
      <c r="D227" s="7">
        <v>5781000</v>
      </c>
      <c r="E227" s="30">
        <v>481750</v>
      </c>
      <c r="F227" s="30">
        <v>481750</v>
      </c>
      <c r="G227" s="30">
        <v>481750</v>
      </c>
    </row>
    <row r="228" spans="2:7" x14ac:dyDescent="0.2">
      <c r="B228" s="1" t="s">
        <v>71</v>
      </c>
      <c r="C228" s="1" t="s">
        <v>72</v>
      </c>
      <c r="D228" s="7">
        <f>+D229+D231+D233</f>
        <v>108934000</v>
      </c>
      <c r="E228" s="7">
        <f t="shared" ref="E228:G228" si="88">+E229+E231+E233</f>
        <v>9077834</v>
      </c>
      <c r="F228" s="7">
        <f t="shared" si="88"/>
        <v>9077834</v>
      </c>
      <c r="G228" s="7">
        <f t="shared" si="88"/>
        <v>9077834</v>
      </c>
    </row>
    <row r="229" spans="2:7" x14ac:dyDescent="0.2">
      <c r="B229" s="1" t="s">
        <v>73</v>
      </c>
      <c r="C229" s="1" t="s">
        <v>74</v>
      </c>
      <c r="D229" s="7">
        <f>D230</f>
        <v>23889000</v>
      </c>
      <c r="E229" s="7">
        <f t="shared" ref="E229:G229" si="89">E230</f>
        <v>1990750</v>
      </c>
      <c r="F229" s="7">
        <f t="shared" si="89"/>
        <v>1990750</v>
      </c>
      <c r="G229" s="7">
        <f t="shared" si="89"/>
        <v>1990750</v>
      </c>
    </row>
    <row r="230" spans="2:7" x14ac:dyDescent="0.2">
      <c r="B230" s="1" t="s">
        <v>75</v>
      </c>
      <c r="C230" s="1" t="s">
        <v>76</v>
      </c>
      <c r="D230" s="7">
        <v>23889000</v>
      </c>
      <c r="E230" s="30">
        <v>1990750</v>
      </c>
      <c r="F230" s="30">
        <v>1990750</v>
      </c>
      <c r="G230" s="30">
        <v>1990750</v>
      </c>
    </row>
    <row r="231" spans="2:7" x14ac:dyDescent="0.2">
      <c r="B231" s="1" t="s">
        <v>77</v>
      </c>
      <c r="C231" s="1" t="s">
        <v>78</v>
      </c>
      <c r="D231" s="7">
        <f>D232</f>
        <v>35834000</v>
      </c>
      <c r="E231" s="7">
        <f t="shared" ref="E231:G231" si="90">E232</f>
        <v>2986167</v>
      </c>
      <c r="F231" s="7">
        <f t="shared" si="90"/>
        <v>2986167</v>
      </c>
      <c r="G231" s="7">
        <f t="shared" si="90"/>
        <v>2986167</v>
      </c>
    </row>
    <row r="232" spans="2:7" x14ac:dyDescent="0.2">
      <c r="B232" s="1" t="s">
        <v>79</v>
      </c>
      <c r="C232" s="1" t="s">
        <v>80</v>
      </c>
      <c r="D232" s="7">
        <v>35834000</v>
      </c>
      <c r="E232" s="30">
        <v>2986167</v>
      </c>
      <c r="F232" s="30">
        <v>2986167</v>
      </c>
      <c r="G232" s="30">
        <v>2986167</v>
      </c>
    </row>
    <row r="233" spans="2:7" x14ac:dyDescent="0.2">
      <c r="B233" s="1" t="s">
        <v>81</v>
      </c>
      <c r="C233" s="1" t="s">
        <v>82</v>
      </c>
      <c r="D233" s="7">
        <f>D234</f>
        <v>49211000</v>
      </c>
      <c r="E233" s="7">
        <f t="shared" ref="E233:G233" si="91">E234</f>
        <v>4100917</v>
      </c>
      <c r="F233" s="7">
        <f t="shared" si="91"/>
        <v>4100917</v>
      </c>
      <c r="G233" s="7">
        <f t="shared" si="91"/>
        <v>4100917</v>
      </c>
    </row>
    <row r="234" spans="2:7" x14ac:dyDescent="0.2">
      <c r="B234" s="1" t="s">
        <v>83</v>
      </c>
      <c r="C234" s="1" t="s">
        <v>84</v>
      </c>
      <c r="D234" s="7">
        <v>49211000</v>
      </c>
      <c r="E234" s="30">
        <v>4100917</v>
      </c>
      <c r="F234" s="30">
        <v>4100917</v>
      </c>
      <c r="G234" s="30">
        <v>4100917</v>
      </c>
    </row>
    <row r="235" spans="2:7" x14ac:dyDescent="0.2">
      <c r="B235" s="1" t="s">
        <v>85</v>
      </c>
      <c r="C235" s="1" t="s">
        <v>86</v>
      </c>
      <c r="D235" s="7">
        <f>+D236+D239+D262</f>
        <v>328191000</v>
      </c>
      <c r="E235" s="7">
        <f t="shared" ref="E235:G235" si="92">+E236+E239+E262</f>
        <v>19779809</v>
      </c>
      <c r="F235" s="7">
        <f t="shared" si="92"/>
        <v>19779809</v>
      </c>
      <c r="G235" s="7">
        <f t="shared" si="92"/>
        <v>19779809</v>
      </c>
    </row>
    <row r="236" spans="2:7" x14ac:dyDescent="0.2">
      <c r="B236" s="1" t="s">
        <v>87</v>
      </c>
      <c r="C236" s="1" t="s">
        <v>88</v>
      </c>
      <c r="D236" s="7">
        <f>SUM(D237:D238)</f>
        <v>15000000</v>
      </c>
      <c r="E236" s="7">
        <f t="shared" ref="E236:G236" si="93">SUM(E238:E238)</f>
        <v>555555</v>
      </c>
      <c r="F236" s="7">
        <f t="shared" si="93"/>
        <v>555555</v>
      </c>
      <c r="G236" s="7">
        <f t="shared" si="93"/>
        <v>555555</v>
      </c>
    </row>
    <row r="237" spans="2:7" x14ac:dyDescent="0.2">
      <c r="B237" s="1" t="s">
        <v>244</v>
      </c>
      <c r="C237" s="1" t="s">
        <v>245</v>
      </c>
      <c r="D237" s="7">
        <v>5000000</v>
      </c>
      <c r="E237" s="30"/>
      <c r="F237" s="30"/>
      <c r="G237" s="30"/>
    </row>
    <row r="238" spans="2:7" x14ac:dyDescent="0.2">
      <c r="B238" s="1" t="s">
        <v>89</v>
      </c>
      <c r="C238" s="1" t="s">
        <v>90</v>
      </c>
      <c r="D238" s="7">
        <v>10000000</v>
      </c>
      <c r="E238" s="30">
        <v>555555</v>
      </c>
      <c r="F238" s="30">
        <v>555555</v>
      </c>
      <c r="G238" s="30">
        <v>555555</v>
      </c>
    </row>
    <row r="239" spans="2:7" x14ac:dyDescent="0.2">
      <c r="B239" s="1" t="s">
        <v>91</v>
      </c>
      <c r="C239" s="1" t="s">
        <v>92</v>
      </c>
      <c r="D239" s="7">
        <f>+D240+D241+D242+D243+D245+D247+D248+D250+D253+D255+D260</f>
        <v>225191000</v>
      </c>
      <c r="E239" s="7">
        <f t="shared" ref="E239:G239" si="94">+E240+E241+E242+E243+E245+E247+E248+E250+E253+E255+E260</f>
        <v>12557587</v>
      </c>
      <c r="F239" s="7">
        <f t="shared" si="94"/>
        <v>12557587</v>
      </c>
      <c r="G239" s="7">
        <f t="shared" si="94"/>
        <v>12557587</v>
      </c>
    </row>
    <row r="240" spans="2:7" x14ac:dyDescent="0.2">
      <c r="B240" s="1" t="s">
        <v>93</v>
      </c>
      <c r="C240" s="1" t="s">
        <v>94</v>
      </c>
      <c r="D240" s="7">
        <v>7000000</v>
      </c>
      <c r="E240" s="30"/>
      <c r="F240" s="30"/>
      <c r="G240" s="30"/>
    </row>
    <row r="241" spans="2:7" x14ac:dyDescent="0.2">
      <c r="B241" s="1" t="s">
        <v>95</v>
      </c>
      <c r="C241" s="1" t="s">
        <v>96</v>
      </c>
      <c r="D241" s="7">
        <v>11991000</v>
      </c>
      <c r="E241" s="31">
        <v>915916</v>
      </c>
      <c r="F241" s="31">
        <v>915916</v>
      </c>
      <c r="G241" s="31">
        <v>915916</v>
      </c>
    </row>
    <row r="242" spans="2:7" x14ac:dyDescent="0.2">
      <c r="B242" s="1" t="s">
        <v>95</v>
      </c>
      <c r="C242" s="1" t="s">
        <v>96</v>
      </c>
      <c r="D242" s="7">
        <v>2000000</v>
      </c>
      <c r="E242" s="30">
        <v>166667</v>
      </c>
      <c r="F242" s="30">
        <v>166667</v>
      </c>
      <c r="G242" s="30">
        <v>166667</v>
      </c>
    </row>
    <row r="243" spans="2:7" x14ac:dyDescent="0.2">
      <c r="B243" s="1" t="s">
        <v>97</v>
      </c>
      <c r="C243" s="1" t="s">
        <v>98</v>
      </c>
      <c r="D243" s="7">
        <f>SUM(D244)</f>
        <v>5000000</v>
      </c>
      <c r="E243" s="7">
        <f t="shared" ref="E243:G243" si="95">SUM(E244)</f>
        <v>416667</v>
      </c>
      <c r="F243" s="7">
        <f t="shared" si="95"/>
        <v>416667</v>
      </c>
      <c r="G243" s="7">
        <f t="shared" si="95"/>
        <v>416667</v>
      </c>
    </row>
    <row r="244" spans="2:7" x14ac:dyDescent="0.2">
      <c r="B244" s="1" t="s">
        <v>99</v>
      </c>
      <c r="C244" s="1" t="s">
        <v>100</v>
      </c>
      <c r="D244" s="7">
        <v>5000000</v>
      </c>
      <c r="E244" s="30">
        <v>416667</v>
      </c>
      <c r="F244" s="30">
        <v>416667</v>
      </c>
      <c r="G244" s="30">
        <v>416667</v>
      </c>
    </row>
    <row r="245" spans="2:7" ht="25.5" x14ac:dyDescent="0.2">
      <c r="B245" s="1" t="s">
        <v>101</v>
      </c>
      <c r="C245" s="1" t="s">
        <v>102</v>
      </c>
      <c r="D245" s="7">
        <f>D246</f>
        <v>10000000</v>
      </c>
      <c r="E245" s="7">
        <f t="shared" ref="E245:G245" si="96">E246</f>
        <v>833334</v>
      </c>
      <c r="F245" s="7">
        <f t="shared" si="96"/>
        <v>833334</v>
      </c>
      <c r="G245" s="7">
        <f t="shared" si="96"/>
        <v>833334</v>
      </c>
    </row>
    <row r="246" spans="2:7" x14ac:dyDescent="0.2">
      <c r="B246" s="1" t="s">
        <v>103</v>
      </c>
      <c r="C246" s="1" t="s">
        <v>104</v>
      </c>
      <c r="D246" s="7">
        <v>10000000</v>
      </c>
      <c r="E246" s="30">
        <v>833334</v>
      </c>
      <c r="F246" s="30">
        <v>833334</v>
      </c>
      <c r="G246" s="30">
        <v>833334</v>
      </c>
    </row>
    <row r="247" spans="2:7" x14ac:dyDescent="0.2">
      <c r="B247" s="1" t="s">
        <v>105</v>
      </c>
      <c r="C247" s="1" t="s">
        <v>106</v>
      </c>
      <c r="D247" s="7">
        <v>10000000</v>
      </c>
      <c r="E247" s="30">
        <v>833334</v>
      </c>
      <c r="F247" s="30">
        <v>833334</v>
      </c>
      <c r="G247" s="30">
        <v>833334</v>
      </c>
    </row>
    <row r="248" spans="2:7" x14ac:dyDescent="0.2">
      <c r="B248" s="1" t="s">
        <v>107</v>
      </c>
      <c r="C248" s="1" t="s">
        <v>108</v>
      </c>
      <c r="D248" s="7">
        <f>D249</f>
        <v>40000000</v>
      </c>
      <c r="E248" s="7">
        <f t="shared" ref="E248:G248" si="97">E249</f>
        <v>0</v>
      </c>
      <c r="F248" s="7">
        <f t="shared" si="97"/>
        <v>0</v>
      </c>
      <c r="G248" s="7">
        <f t="shared" si="97"/>
        <v>0</v>
      </c>
    </row>
    <row r="249" spans="2:7" x14ac:dyDescent="0.2">
      <c r="B249" s="1" t="s">
        <v>109</v>
      </c>
      <c r="C249" s="1" t="s">
        <v>110</v>
      </c>
      <c r="D249" s="7">
        <v>40000000</v>
      </c>
      <c r="E249" s="30"/>
      <c r="F249" s="30"/>
      <c r="G249" s="30"/>
    </row>
    <row r="250" spans="2:7" ht="25.5" x14ac:dyDescent="0.2">
      <c r="B250" s="1" t="s">
        <v>111</v>
      </c>
      <c r="C250" s="1" t="s">
        <v>112</v>
      </c>
      <c r="D250" s="7">
        <f>SUM(D251:D252)</f>
        <v>50000000</v>
      </c>
      <c r="E250" s="7">
        <f t="shared" ref="E250:G250" si="98">SUM(E251:E252)</f>
        <v>2083334</v>
      </c>
      <c r="F250" s="7">
        <f t="shared" si="98"/>
        <v>2083334</v>
      </c>
      <c r="G250" s="7">
        <f t="shared" si="98"/>
        <v>2083334</v>
      </c>
    </row>
    <row r="251" spans="2:7" ht="25.5" x14ac:dyDescent="0.2">
      <c r="B251" s="1" t="s">
        <v>140</v>
      </c>
      <c r="C251" s="1" t="s">
        <v>141</v>
      </c>
      <c r="D251" s="7">
        <v>25000000</v>
      </c>
      <c r="E251" s="30">
        <v>2083334</v>
      </c>
      <c r="F251" s="30">
        <v>2083334</v>
      </c>
      <c r="G251" s="30">
        <v>2083334</v>
      </c>
    </row>
    <row r="252" spans="2:7" x14ac:dyDescent="0.2">
      <c r="B252" s="1" t="s">
        <v>246</v>
      </c>
      <c r="C252" s="1" t="s">
        <v>113</v>
      </c>
      <c r="D252" s="7">
        <v>25000000</v>
      </c>
      <c r="E252" s="30"/>
      <c r="F252" s="30"/>
      <c r="G252" s="30"/>
    </row>
    <row r="253" spans="2:7" x14ac:dyDescent="0.2">
      <c r="B253" s="1" t="s">
        <v>247</v>
      </c>
      <c r="C253" s="1" t="s">
        <v>114</v>
      </c>
      <c r="D253" s="7">
        <f>+D254</f>
        <v>500000</v>
      </c>
      <c r="E253" s="7">
        <f t="shared" ref="E253:G253" si="99">+E254</f>
        <v>0</v>
      </c>
      <c r="F253" s="7">
        <f t="shared" si="99"/>
        <v>0</v>
      </c>
      <c r="G253" s="7">
        <f t="shared" si="99"/>
        <v>0</v>
      </c>
    </row>
    <row r="254" spans="2:7" x14ac:dyDescent="0.2">
      <c r="B254" s="1" t="s">
        <v>115</v>
      </c>
      <c r="C254" s="1" t="s">
        <v>116</v>
      </c>
      <c r="D254" s="7">
        <v>500000</v>
      </c>
      <c r="E254" s="30"/>
      <c r="F254" s="30"/>
      <c r="G254" s="30"/>
    </row>
    <row r="255" spans="2:7" x14ac:dyDescent="0.2">
      <c r="B255" s="1" t="s">
        <v>117</v>
      </c>
      <c r="C255" s="1" t="s">
        <v>118</v>
      </c>
      <c r="D255" s="7">
        <f>SUM(D256:D259)</f>
        <v>74700000</v>
      </c>
      <c r="E255" s="7">
        <f t="shared" ref="E255:G255" si="100">SUM(E256:E259)</f>
        <v>6141668</v>
      </c>
      <c r="F255" s="7">
        <f t="shared" si="100"/>
        <v>6141668</v>
      </c>
      <c r="G255" s="7">
        <f t="shared" si="100"/>
        <v>6141668</v>
      </c>
    </row>
    <row r="256" spans="2:7" x14ac:dyDescent="0.2">
      <c r="B256" s="1" t="s">
        <v>119</v>
      </c>
      <c r="C256" s="1" t="s">
        <v>120</v>
      </c>
      <c r="D256" s="7">
        <v>1000000</v>
      </c>
      <c r="E256" s="30"/>
      <c r="F256" s="30"/>
      <c r="G256" s="30"/>
    </row>
    <row r="257" spans="2:7" x14ac:dyDescent="0.2">
      <c r="B257" s="1" t="s">
        <v>121</v>
      </c>
      <c r="C257" s="1" t="s">
        <v>122</v>
      </c>
      <c r="D257" s="7">
        <v>72000000</v>
      </c>
      <c r="E257" s="30">
        <v>6000000</v>
      </c>
      <c r="F257" s="30">
        <v>6000000</v>
      </c>
      <c r="G257" s="30">
        <v>6000000</v>
      </c>
    </row>
    <row r="258" spans="2:7" x14ac:dyDescent="0.2">
      <c r="B258" s="1" t="s">
        <v>123</v>
      </c>
      <c r="C258" s="1" t="s">
        <v>124</v>
      </c>
      <c r="D258" s="7">
        <v>700000</v>
      </c>
      <c r="E258" s="30">
        <v>58334</v>
      </c>
      <c r="F258" s="30">
        <v>58334</v>
      </c>
      <c r="G258" s="30">
        <v>58334</v>
      </c>
    </row>
    <row r="259" spans="2:7" x14ac:dyDescent="0.2">
      <c r="B259" s="1" t="s">
        <v>125</v>
      </c>
      <c r="C259" s="1" t="s">
        <v>126</v>
      </c>
      <c r="D259" s="7">
        <v>1000000</v>
      </c>
      <c r="E259" s="30">
        <v>83334</v>
      </c>
      <c r="F259" s="30">
        <v>83334</v>
      </c>
      <c r="G259" s="30">
        <v>83334</v>
      </c>
    </row>
    <row r="260" spans="2:7" ht="25.5" x14ac:dyDescent="0.2">
      <c r="B260" s="1" t="s">
        <v>127</v>
      </c>
      <c r="C260" s="1" t="s">
        <v>128</v>
      </c>
      <c r="D260" s="7">
        <f>D261</f>
        <v>14000000</v>
      </c>
      <c r="E260" s="7">
        <f t="shared" ref="E260:G260" si="101">E261</f>
        <v>1166667</v>
      </c>
      <c r="F260" s="7">
        <f t="shared" si="101"/>
        <v>1166667</v>
      </c>
      <c r="G260" s="7">
        <f t="shared" si="101"/>
        <v>1166667</v>
      </c>
    </row>
    <row r="261" spans="2:7" x14ac:dyDescent="0.2">
      <c r="B261" s="1" t="s">
        <v>129</v>
      </c>
      <c r="C261" s="1" t="s">
        <v>225</v>
      </c>
      <c r="D261" s="7">
        <v>14000000</v>
      </c>
      <c r="E261" s="30">
        <v>1166667</v>
      </c>
      <c r="F261" s="30">
        <v>1166667</v>
      </c>
      <c r="G261" s="30">
        <v>1166667</v>
      </c>
    </row>
    <row r="262" spans="2:7" ht="25.5" x14ac:dyDescent="0.2">
      <c r="B262" s="1" t="s">
        <v>130</v>
      </c>
      <c r="C262" s="1" t="s">
        <v>131</v>
      </c>
      <c r="D262" s="7">
        <f>SUM(D263:D264)</f>
        <v>88000000</v>
      </c>
      <c r="E262" s="7">
        <f t="shared" ref="E262:G262" si="102">SUM(E263:E264)</f>
        <v>6666667</v>
      </c>
      <c r="F262" s="7">
        <f t="shared" si="102"/>
        <v>6666667</v>
      </c>
      <c r="G262" s="7">
        <f t="shared" si="102"/>
        <v>6666667</v>
      </c>
    </row>
    <row r="263" spans="2:7" x14ac:dyDescent="0.2">
      <c r="B263" s="1" t="s">
        <v>132</v>
      </c>
      <c r="C263" s="1" t="s">
        <v>133</v>
      </c>
      <c r="D263" s="7">
        <v>68000000</v>
      </c>
      <c r="E263" s="30">
        <v>5000000</v>
      </c>
      <c r="F263" s="30">
        <v>5000000</v>
      </c>
      <c r="G263" s="30">
        <v>5000000</v>
      </c>
    </row>
    <row r="264" spans="2:7" x14ac:dyDescent="0.2">
      <c r="B264" s="1" t="s">
        <v>134</v>
      </c>
      <c r="C264" s="1" t="s">
        <v>135</v>
      </c>
      <c r="D264" s="7">
        <v>20000000</v>
      </c>
      <c r="E264" s="30">
        <v>1666667</v>
      </c>
      <c r="F264" s="30">
        <v>1666667</v>
      </c>
      <c r="G264" s="30">
        <v>1666667</v>
      </c>
    </row>
    <row r="265" spans="2:7" x14ac:dyDescent="0.2">
      <c r="B265" s="1" t="s">
        <v>136</v>
      </c>
      <c r="C265" s="1" t="s">
        <v>137</v>
      </c>
      <c r="D265" s="7">
        <f>+D266</f>
        <v>20000000</v>
      </c>
      <c r="E265" s="7">
        <f t="shared" ref="E265:G266" si="103">+E266</f>
        <v>1666667</v>
      </c>
      <c r="F265" s="7">
        <f t="shared" si="103"/>
        <v>1666667</v>
      </c>
      <c r="G265" s="7">
        <f t="shared" si="103"/>
        <v>1666667</v>
      </c>
    </row>
    <row r="266" spans="2:7" x14ac:dyDescent="0.2">
      <c r="B266" s="1" t="s">
        <v>138</v>
      </c>
      <c r="C266" s="1" t="s">
        <v>139</v>
      </c>
      <c r="D266" s="7">
        <f>+D267</f>
        <v>20000000</v>
      </c>
      <c r="E266" s="7">
        <f t="shared" si="103"/>
        <v>1666667</v>
      </c>
      <c r="F266" s="7">
        <f t="shared" si="103"/>
        <v>1666667</v>
      </c>
      <c r="G266" s="7">
        <f t="shared" si="103"/>
        <v>1666667</v>
      </c>
    </row>
    <row r="267" spans="2:7" x14ac:dyDescent="0.2">
      <c r="B267" s="1" t="s">
        <v>142</v>
      </c>
      <c r="C267" s="1" t="s">
        <v>143</v>
      </c>
      <c r="D267" s="7">
        <v>20000000</v>
      </c>
      <c r="E267" s="30">
        <v>1666667</v>
      </c>
      <c r="F267" s="30">
        <v>1666667</v>
      </c>
      <c r="G267" s="30">
        <v>1666667</v>
      </c>
    </row>
    <row r="268" spans="2:7" x14ac:dyDescent="0.2">
      <c r="B268" s="36" t="s">
        <v>144</v>
      </c>
      <c r="C268" s="36" t="s">
        <v>145</v>
      </c>
      <c r="D268" s="7">
        <f>+D269+D278</f>
        <v>1224000000</v>
      </c>
      <c r="E268" s="7">
        <f t="shared" ref="E268:G268" si="104">+E269+E278</f>
        <v>92900000</v>
      </c>
      <c r="F268" s="7">
        <f t="shared" si="104"/>
        <v>92900000</v>
      </c>
      <c r="G268" s="7">
        <f t="shared" si="104"/>
        <v>92900000</v>
      </c>
    </row>
    <row r="269" spans="2:7" x14ac:dyDescent="0.2">
      <c r="B269" s="1" t="s">
        <v>146</v>
      </c>
      <c r="C269" s="1" t="s">
        <v>147</v>
      </c>
      <c r="D269" s="8">
        <f>+D270</f>
        <v>895000000</v>
      </c>
      <c r="E269" s="8">
        <f t="shared" ref="E269:G271" si="105">+E270</f>
        <v>60000000</v>
      </c>
      <c r="F269" s="8">
        <f t="shared" si="105"/>
        <v>60000000</v>
      </c>
      <c r="G269" s="8">
        <f t="shared" si="105"/>
        <v>60000000</v>
      </c>
    </row>
    <row r="270" spans="2:7" x14ac:dyDescent="0.2">
      <c r="B270" s="1" t="s">
        <v>148</v>
      </c>
      <c r="C270" s="1" t="s">
        <v>149</v>
      </c>
      <c r="D270" s="8">
        <f>+D271</f>
        <v>895000000</v>
      </c>
      <c r="E270" s="8">
        <f t="shared" si="105"/>
        <v>60000000</v>
      </c>
      <c r="F270" s="8">
        <f t="shared" si="105"/>
        <v>60000000</v>
      </c>
      <c r="G270" s="8">
        <f t="shared" si="105"/>
        <v>60000000</v>
      </c>
    </row>
    <row r="271" spans="2:7" ht="25.5" x14ac:dyDescent="0.2">
      <c r="B271" s="1" t="s">
        <v>150</v>
      </c>
      <c r="C271" s="1" t="s">
        <v>151</v>
      </c>
      <c r="D271" s="8">
        <f>+D272</f>
        <v>895000000</v>
      </c>
      <c r="E271" s="8">
        <f t="shared" si="105"/>
        <v>60000000</v>
      </c>
      <c r="F271" s="8">
        <f t="shared" si="105"/>
        <v>60000000</v>
      </c>
      <c r="G271" s="8">
        <f t="shared" si="105"/>
        <v>60000000</v>
      </c>
    </row>
    <row r="272" spans="2:7" x14ac:dyDescent="0.2">
      <c r="B272" s="1" t="s">
        <v>152</v>
      </c>
      <c r="C272" s="1" t="s">
        <v>153</v>
      </c>
      <c r="D272" s="8">
        <f>SUM(D273:D276)</f>
        <v>895000000</v>
      </c>
      <c r="E272" s="8">
        <f t="shared" ref="E272:G272" si="106">SUM(E273:E276)</f>
        <v>60000000</v>
      </c>
      <c r="F272" s="8">
        <f t="shared" si="106"/>
        <v>60000000</v>
      </c>
      <c r="G272" s="8">
        <f t="shared" si="106"/>
        <v>60000000</v>
      </c>
    </row>
    <row r="273" spans="2:7" ht="38.25" x14ac:dyDescent="0.2">
      <c r="B273" s="1" t="s">
        <v>154</v>
      </c>
      <c r="C273" s="1" t="s">
        <v>155</v>
      </c>
      <c r="D273" s="8">
        <v>50000000</v>
      </c>
      <c r="E273" s="30">
        <v>5000000</v>
      </c>
      <c r="F273" s="30">
        <v>5000000</v>
      </c>
      <c r="G273" s="30">
        <v>5000000</v>
      </c>
    </row>
    <row r="274" spans="2:7" ht="38.25" x14ac:dyDescent="0.2">
      <c r="B274" s="1" t="s">
        <v>156</v>
      </c>
      <c r="C274" s="1" t="s">
        <v>157</v>
      </c>
      <c r="D274" s="8"/>
      <c r="E274" s="30"/>
      <c r="F274" s="30"/>
      <c r="G274" s="30"/>
    </row>
    <row r="275" spans="2:7" ht="38.25" x14ac:dyDescent="0.2">
      <c r="B275" s="1" t="s">
        <v>158</v>
      </c>
      <c r="C275" s="1" t="s">
        <v>159</v>
      </c>
      <c r="D275" s="8">
        <v>295000000</v>
      </c>
      <c r="E275" s="30"/>
      <c r="F275" s="30"/>
      <c r="G275" s="30"/>
    </row>
    <row r="276" spans="2:7" ht="25.5" x14ac:dyDescent="0.2">
      <c r="B276" s="1" t="s">
        <v>223</v>
      </c>
      <c r="C276" s="34" t="s">
        <v>224</v>
      </c>
      <c r="D276" s="8">
        <v>550000000</v>
      </c>
      <c r="E276" s="31">
        <v>55000000</v>
      </c>
      <c r="F276" s="31">
        <v>55000000</v>
      </c>
      <c r="G276" s="31">
        <v>55000000</v>
      </c>
    </row>
    <row r="277" spans="2:7" x14ac:dyDescent="0.2">
      <c r="B277" s="1" t="s">
        <v>160</v>
      </c>
      <c r="C277" s="35" t="s">
        <v>161</v>
      </c>
      <c r="D277" s="8"/>
      <c r="E277" s="30"/>
      <c r="F277" s="30"/>
      <c r="G277" s="30"/>
    </row>
    <row r="278" spans="2:7" x14ac:dyDescent="0.2">
      <c r="B278" s="1" t="s">
        <v>162</v>
      </c>
      <c r="C278" s="1" t="s">
        <v>163</v>
      </c>
      <c r="D278" s="8">
        <f>SUM(D279:D279)</f>
        <v>329000000</v>
      </c>
      <c r="E278" s="8">
        <f t="shared" ref="E278:G278" si="107">SUM(E279:E279)</f>
        <v>32900000</v>
      </c>
      <c r="F278" s="8">
        <f t="shared" si="107"/>
        <v>32900000</v>
      </c>
      <c r="G278" s="8">
        <f t="shared" si="107"/>
        <v>32900000</v>
      </c>
    </row>
    <row r="279" spans="2:7" x14ac:dyDescent="0.2">
      <c r="B279" s="1" t="s">
        <v>164</v>
      </c>
      <c r="C279" s="1" t="s">
        <v>165</v>
      </c>
      <c r="D279" s="8">
        <v>329000000</v>
      </c>
      <c r="E279" s="30">
        <v>32900000</v>
      </c>
      <c r="F279" s="30">
        <v>32900000</v>
      </c>
      <c r="G279" s="30">
        <v>32900000</v>
      </c>
    </row>
    <row r="284" spans="2:7" ht="25.5" x14ac:dyDescent="0.2">
      <c r="B284" s="32" t="s">
        <v>1</v>
      </c>
      <c r="C284" s="32" t="s">
        <v>2</v>
      </c>
      <c r="D284" s="6" t="s">
        <v>228</v>
      </c>
      <c r="E284" s="33" t="s">
        <v>238</v>
      </c>
      <c r="F284" s="33" t="s">
        <v>239</v>
      </c>
      <c r="G284" s="33" t="s">
        <v>240</v>
      </c>
    </row>
    <row r="285" spans="2:7" x14ac:dyDescent="0.2">
      <c r="B285" s="1" t="s">
        <v>3</v>
      </c>
      <c r="C285" s="1" t="s">
        <v>4</v>
      </c>
      <c r="D285" s="7">
        <f>+D286+D361</f>
        <v>3750126000</v>
      </c>
      <c r="E285" s="7">
        <f t="shared" ref="E285:G285" si="108">+E286+E361</f>
        <v>273000479</v>
      </c>
      <c r="F285" s="7">
        <f t="shared" si="108"/>
        <v>273000479</v>
      </c>
      <c r="G285" s="7">
        <f t="shared" si="108"/>
        <v>379738393</v>
      </c>
    </row>
    <row r="286" spans="2:7" x14ac:dyDescent="0.2">
      <c r="B286" s="1" t="s">
        <v>5</v>
      </c>
      <c r="C286" s="1" t="s">
        <v>6</v>
      </c>
      <c r="D286" s="7">
        <f>+D287+D328+D358</f>
        <v>2526126000</v>
      </c>
      <c r="E286" s="7">
        <f t="shared" ref="E286:G286" si="109">+E287+E328+E358</f>
        <v>180100479</v>
      </c>
      <c r="F286" s="7">
        <f t="shared" si="109"/>
        <v>180100479</v>
      </c>
      <c r="G286" s="7">
        <f t="shared" si="109"/>
        <v>379738393</v>
      </c>
    </row>
    <row r="287" spans="2:7" x14ac:dyDescent="0.2">
      <c r="B287" s="1" t="s">
        <v>7</v>
      </c>
      <c r="C287" s="1" t="s">
        <v>8</v>
      </c>
      <c r="D287" s="7">
        <f>+D288+D305+D308</f>
        <v>2177935000</v>
      </c>
      <c r="E287" s="7">
        <f t="shared" ref="E287:G287" si="110">+E288+E305+E308</f>
        <v>158654003</v>
      </c>
      <c r="F287" s="7">
        <f t="shared" si="110"/>
        <v>158654003</v>
      </c>
      <c r="G287" s="7">
        <f t="shared" si="110"/>
        <v>358791967</v>
      </c>
    </row>
    <row r="288" spans="2:7" ht="25.5" x14ac:dyDescent="0.2">
      <c r="B288" s="1" t="s">
        <v>9</v>
      </c>
      <c r="C288" s="1" t="s">
        <v>10</v>
      </c>
      <c r="D288" s="7">
        <f>+D289+D290+D291+D294+D298+D303</f>
        <v>1464673000</v>
      </c>
      <c r="E288" s="7">
        <f t="shared" ref="E288:G288" si="111">+E289+E290+E291+E294+E298+E303</f>
        <v>99215502</v>
      </c>
      <c r="F288" s="7">
        <f t="shared" si="111"/>
        <v>99215502</v>
      </c>
      <c r="G288" s="7">
        <f t="shared" si="111"/>
        <v>299353478</v>
      </c>
    </row>
    <row r="289" spans="2:7" x14ac:dyDescent="0.2">
      <c r="B289" s="1" t="s">
        <v>11</v>
      </c>
      <c r="C289" s="1" t="s">
        <v>12</v>
      </c>
      <c r="D289" s="7">
        <v>49582000</v>
      </c>
      <c r="E289" s="30">
        <v>4131834</v>
      </c>
      <c r="F289" s="30">
        <v>4131834</v>
      </c>
      <c r="G289" s="30">
        <v>4131826</v>
      </c>
    </row>
    <row r="290" spans="2:7" x14ac:dyDescent="0.2">
      <c r="B290" s="1" t="s">
        <v>11</v>
      </c>
      <c r="C290" s="1" t="s">
        <v>12</v>
      </c>
      <c r="D290" s="7">
        <v>1007868000</v>
      </c>
      <c r="E290" s="30">
        <v>83989000</v>
      </c>
      <c r="F290" s="30">
        <v>83989000</v>
      </c>
      <c r="G290" s="30">
        <v>83989000</v>
      </c>
    </row>
    <row r="291" spans="2:7" ht="25.5" x14ac:dyDescent="0.2">
      <c r="B291" s="1" t="s">
        <v>13</v>
      </c>
      <c r="C291" s="1" t="s">
        <v>14</v>
      </c>
      <c r="D291" s="7">
        <f>SUM(D292:D293)</f>
        <v>117805000</v>
      </c>
      <c r="E291" s="7">
        <f t="shared" ref="E291:G291" si="112">SUM(E292:E293)</f>
        <v>0</v>
      </c>
      <c r="F291" s="7">
        <f t="shared" si="112"/>
        <v>0</v>
      </c>
      <c r="G291" s="7">
        <f t="shared" si="112"/>
        <v>100000000</v>
      </c>
    </row>
    <row r="292" spans="2:7" x14ac:dyDescent="0.2">
      <c r="B292" s="1" t="s">
        <v>15</v>
      </c>
      <c r="C292" s="1" t="s">
        <v>16</v>
      </c>
      <c r="D292" s="7">
        <v>107047000</v>
      </c>
      <c r="E292" s="30"/>
      <c r="F292" s="30"/>
      <c r="G292" s="30">
        <v>100000000</v>
      </c>
    </row>
    <row r="293" spans="2:7" x14ac:dyDescent="0.2">
      <c r="B293" s="1" t="s">
        <v>17</v>
      </c>
      <c r="C293" s="1" t="s">
        <v>18</v>
      </c>
      <c r="D293" s="7">
        <v>10758000</v>
      </c>
      <c r="E293" s="30"/>
      <c r="F293" s="30"/>
      <c r="G293" s="30"/>
    </row>
    <row r="294" spans="2:7" ht="25.5" x14ac:dyDescent="0.2">
      <c r="B294" s="1" t="s">
        <v>19</v>
      </c>
      <c r="C294" s="1" t="s">
        <v>20</v>
      </c>
      <c r="D294" s="7">
        <f>SUM(D295:D297)</f>
        <v>85069000</v>
      </c>
      <c r="E294" s="7">
        <f t="shared" ref="E294:G294" si="113">SUM(E295:E297)</f>
        <v>7089084</v>
      </c>
      <c r="F294" s="7">
        <f t="shared" si="113"/>
        <v>7089084</v>
      </c>
      <c r="G294" s="7">
        <f t="shared" si="113"/>
        <v>7089076</v>
      </c>
    </row>
    <row r="295" spans="2:7" x14ac:dyDescent="0.2">
      <c r="B295" s="1" t="s">
        <v>21</v>
      </c>
      <c r="C295" s="1" t="s">
        <v>22</v>
      </c>
      <c r="D295" s="7">
        <v>46144000</v>
      </c>
      <c r="E295" s="30">
        <v>3845334</v>
      </c>
      <c r="F295" s="30">
        <v>3845334</v>
      </c>
      <c r="G295" s="30">
        <v>3845326</v>
      </c>
    </row>
    <row r="296" spans="2:7" x14ac:dyDescent="0.2">
      <c r="B296" s="1" t="s">
        <v>23</v>
      </c>
      <c r="C296" s="1" t="s">
        <v>24</v>
      </c>
      <c r="D296" s="7">
        <v>6153000</v>
      </c>
      <c r="E296" s="30">
        <v>512750</v>
      </c>
      <c r="F296" s="30">
        <v>512750</v>
      </c>
      <c r="G296" s="30">
        <v>512750</v>
      </c>
    </row>
    <row r="297" spans="2:7" x14ac:dyDescent="0.2">
      <c r="B297" s="1" t="s">
        <v>25</v>
      </c>
      <c r="C297" s="1" t="s">
        <v>26</v>
      </c>
      <c r="D297" s="7">
        <v>32772000</v>
      </c>
      <c r="E297" s="30">
        <v>2731000</v>
      </c>
      <c r="F297" s="30">
        <v>2731000</v>
      </c>
      <c r="G297" s="30">
        <v>2731000</v>
      </c>
    </row>
    <row r="298" spans="2:7" x14ac:dyDescent="0.2">
      <c r="B298" s="1" t="s">
        <v>27</v>
      </c>
      <c r="C298" s="1" t="s">
        <v>28</v>
      </c>
      <c r="D298" s="7">
        <f>SUM(D299:D302)</f>
        <v>194349000</v>
      </c>
      <c r="E298" s="7">
        <f t="shared" ref="E298:G298" si="114">SUM(E299:E302)</f>
        <v>4005584</v>
      </c>
      <c r="F298" s="7">
        <f t="shared" si="114"/>
        <v>4005584</v>
      </c>
      <c r="G298" s="7">
        <f t="shared" si="114"/>
        <v>104143576</v>
      </c>
    </row>
    <row r="299" spans="2:7" x14ac:dyDescent="0.2">
      <c r="B299" s="1" t="s">
        <v>29</v>
      </c>
      <c r="C299" s="1" t="s">
        <v>30</v>
      </c>
      <c r="D299" s="7">
        <v>46144000</v>
      </c>
      <c r="E299" s="30"/>
      <c r="F299" s="30"/>
      <c r="G299" s="30"/>
    </row>
    <row r="300" spans="2:7" x14ac:dyDescent="0.2">
      <c r="B300" s="1" t="s">
        <v>31</v>
      </c>
      <c r="C300" s="1" t="s">
        <v>32</v>
      </c>
      <c r="D300" s="7">
        <v>61084000</v>
      </c>
      <c r="E300" s="30"/>
      <c r="F300" s="30"/>
      <c r="G300" s="30">
        <v>61084000</v>
      </c>
    </row>
    <row r="301" spans="2:7" x14ac:dyDescent="0.2">
      <c r="B301" s="1" t="s">
        <v>31</v>
      </c>
      <c r="C301" s="1" t="s">
        <v>33</v>
      </c>
      <c r="D301" s="7">
        <v>39054000</v>
      </c>
      <c r="E301" s="30"/>
      <c r="F301" s="30"/>
      <c r="G301" s="30">
        <v>39054000</v>
      </c>
    </row>
    <row r="302" spans="2:7" x14ac:dyDescent="0.2">
      <c r="B302" s="1" t="s">
        <v>34</v>
      </c>
      <c r="C302" s="1" t="s">
        <v>35</v>
      </c>
      <c r="D302" s="7">
        <v>48067000</v>
      </c>
      <c r="E302" s="30">
        <v>4005584</v>
      </c>
      <c r="F302" s="30">
        <v>4005584</v>
      </c>
      <c r="G302" s="30">
        <v>4005576</v>
      </c>
    </row>
    <row r="303" spans="2:7" x14ac:dyDescent="0.2">
      <c r="B303" s="1" t="s">
        <v>36</v>
      </c>
      <c r="C303" s="1" t="s">
        <v>37</v>
      </c>
      <c r="D303" s="7">
        <f>+D304</f>
        <v>10000000</v>
      </c>
      <c r="E303" s="7">
        <f t="shared" ref="E303:G303" si="115">+E304</f>
        <v>0</v>
      </c>
      <c r="F303" s="7">
        <f t="shared" si="115"/>
        <v>0</v>
      </c>
      <c r="G303" s="7">
        <f t="shared" si="115"/>
        <v>0</v>
      </c>
    </row>
    <row r="304" spans="2:7" x14ac:dyDescent="0.2">
      <c r="B304" s="1" t="s">
        <v>38</v>
      </c>
      <c r="C304" s="1" t="s">
        <v>39</v>
      </c>
      <c r="D304" s="7">
        <v>10000000</v>
      </c>
      <c r="E304" s="30"/>
      <c r="F304" s="30"/>
      <c r="G304" s="30"/>
    </row>
    <row r="305" spans="2:7" x14ac:dyDescent="0.2">
      <c r="B305" s="1" t="s">
        <v>40</v>
      </c>
      <c r="C305" s="1" t="s">
        <v>41</v>
      </c>
      <c r="D305" s="7">
        <f>SUM(D306:D307)</f>
        <v>371520000</v>
      </c>
      <c r="E305" s="7">
        <f t="shared" ref="E305:G305" si="116">SUM(E306:E307)</f>
        <v>30960000</v>
      </c>
      <c r="F305" s="7">
        <f t="shared" si="116"/>
        <v>30960000</v>
      </c>
      <c r="G305" s="7">
        <f t="shared" si="116"/>
        <v>30960000</v>
      </c>
    </row>
    <row r="306" spans="2:7" x14ac:dyDescent="0.2">
      <c r="B306" s="1" t="s">
        <v>42</v>
      </c>
      <c r="C306" s="1" t="s">
        <v>43</v>
      </c>
      <c r="D306" s="7">
        <v>329520000</v>
      </c>
      <c r="E306" s="31">
        <v>27460000</v>
      </c>
      <c r="F306" s="31">
        <v>27460000</v>
      </c>
      <c r="G306" s="31">
        <v>27460000</v>
      </c>
    </row>
    <row r="307" spans="2:7" x14ac:dyDescent="0.2">
      <c r="B307" s="1" t="s">
        <v>44</v>
      </c>
      <c r="C307" s="1" t="s">
        <v>45</v>
      </c>
      <c r="D307" s="7">
        <v>42000000</v>
      </c>
      <c r="E307" s="30">
        <v>3500000</v>
      </c>
      <c r="F307" s="30">
        <v>3500000</v>
      </c>
      <c r="G307" s="30">
        <v>3500000</v>
      </c>
    </row>
    <row r="308" spans="2:7" ht="25.5" x14ac:dyDescent="0.2">
      <c r="B308" s="1" t="s">
        <v>46</v>
      </c>
      <c r="C308" s="1" t="s">
        <v>47</v>
      </c>
      <c r="D308" s="7">
        <f>+D309+D313+D321</f>
        <v>341742000</v>
      </c>
      <c r="E308" s="7">
        <f t="shared" ref="E308:G308" si="117">+E309+E313+E321</f>
        <v>28478501</v>
      </c>
      <c r="F308" s="7">
        <f t="shared" si="117"/>
        <v>28478501</v>
      </c>
      <c r="G308" s="7">
        <f t="shared" si="117"/>
        <v>28478489</v>
      </c>
    </row>
    <row r="309" spans="2:7" x14ac:dyDescent="0.2">
      <c r="B309" s="1" t="s">
        <v>48</v>
      </c>
      <c r="C309" s="1" t="s">
        <v>49</v>
      </c>
      <c r="D309" s="7">
        <f>D310</f>
        <v>85125000</v>
      </c>
      <c r="E309" s="7">
        <f t="shared" ref="E309:G311" si="118">E310</f>
        <v>7093750</v>
      </c>
      <c r="F309" s="7">
        <f t="shared" si="118"/>
        <v>7093750</v>
      </c>
      <c r="G309" s="7">
        <f t="shared" si="118"/>
        <v>7093750</v>
      </c>
    </row>
    <row r="310" spans="2:7" x14ac:dyDescent="0.2">
      <c r="B310" s="1" t="s">
        <v>50</v>
      </c>
      <c r="C310" s="1" t="s">
        <v>51</v>
      </c>
      <c r="D310" s="7">
        <f>D311</f>
        <v>85125000</v>
      </c>
      <c r="E310" s="7">
        <f t="shared" si="118"/>
        <v>7093750</v>
      </c>
      <c r="F310" s="7">
        <f t="shared" si="118"/>
        <v>7093750</v>
      </c>
      <c r="G310" s="7">
        <f t="shared" si="118"/>
        <v>7093750</v>
      </c>
    </row>
    <row r="311" spans="2:7" x14ac:dyDescent="0.2">
      <c r="B311" s="1" t="s">
        <v>52</v>
      </c>
      <c r="C311" s="1" t="s">
        <v>53</v>
      </c>
      <c r="D311" s="7">
        <f>D312</f>
        <v>85125000</v>
      </c>
      <c r="E311" s="7">
        <f t="shared" si="118"/>
        <v>7093750</v>
      </c>
      <c r="F311" s="7">
        <f t="shared" si="118"/>
        <v>7093750</v>
      </c>
      <c r="G311" s="7">
        <f t="shared" si="118"/>
        <v>7093750</v>
      </c>
    </row>
    <row r="312" spans="2:7" x14ac:dyDescent="0.2">
      <c r="B312" s="1" t="s">
        <v>54</v>
      </c>
      <c r="C312" s="1" t="s">
        <v>55</v>
      </c>
      <c r="D312" s="7">
        <v>85125000</v>
      </c>
      <c r="E312" s="30">
        <v>7093750</v>
      </c>
      <c r="F312" s="30">
        <v>7093750</v>
      </c>
      <c r="G312" s="30">
        <v>7093750</v>
      </c>
    </row>
    <row r="313" spans="2:7" x14ac:dyDescent="0.2">
      <c r="B313" s="1" t="s">
        <v>56</v>
      </c>
      <c r="C313" s="1" t="s">
        <v>57</v>
      </c>
      <c r="D313" s="7">
        <f>+D314</f>
        <v>147683000</v>
      </c>
      <c r="E313" s="7">
        <f t="shared" ref="E313:G313" si="119">+E314</f>
        <v>12306917</v>
      </c>
      <c r="F313" s="7">
        <f t="shared" si="119"/>
        <v>12306917</v>
      </c>
      <c r="G313" s="7">
        <f t="shared" si="119"/>
        <v>12306913</v>
      </c>
    </row>
    <row r="314" spans="2:7" x14ac:dyDescent="0.2">
      <c r="B314" s="1" t="s">
        <v>58</v>
      </c>
      <c r="C314" s="1" t="s">
        <v>59</v>
      </c>
      <c r="D314" s="7">
        <f>+D315+D317+D319</f>
        <v>147683000</v>
      </c>
      <c r="E314" s="7">
        <f t="shared" ref="E314:G314" si="120">+E315+E317+E319</f>
        <v>12306917</v>
      </c>
      <c r="F314" s="7">
        <f t="shared" si="120"/>
        <v>12306917</v>
      </c>
      <c r="G314" s="7">
        <f t="shared" si="120"/>
        <v>12306913</v>
      </c>
    </row>
    <row r="315" spans="2:7" x14ac:dyDescent="0.2">
      <c r="B315" s="1" t="s">
        <v>60</v>
      </c>
      <c r="C315" s="1" t="s">
        <v>61</v>
      </c>
      <c r="D315" s="7">
        <f>D316</f>
        <v>94133000</v>
      </c>
      <c r="E315" s="7">
        <f t="shared" ref="E315:G315" si="121">E316</f>
        <v>7844417</v>
      </c>
      <c r="F315" s="7">
        <f t="shared" si="121"/>
        <v>7844417</v>
      </c>
      <c r="G315" s="7">
        <f t="shared" si="121"/>
        <v>7844413</v>
      </c>
    </row>
    <row r="316" spans="2:7" x14ac:dyDescent="0.2">
      <c r="B316" s="1" t="s">
        <v>62</v>
      </c>
      <c r="C316" s="1" t="s">
        <v>63</v>
      </c>
      <c r="D316" s="7">
        <v>94133000</v>
      </c>
      <c r="E316" s="30">
        <v>7844417</v>
      </c>
      <c r="F316" s="30">
        <v>7844417</v>
      </c>
      <c r="G316" s="30">
        <v>7844413</v>
      </c>
    </row>
    <row r="317" spans="2:7" x14ac:dyDescent="0.2">
      <c r="B317" s="1" t="s">
        <v>64</v>
      </c>
      <c r="C317" s="1" t="s">
        <v>53</v>
      </c>
      <c r="D317" s="7">
        <f>D318</f>
        <v>47769000</v>
      </c>
      <c r="E317" s="7">
        <f t="shared" ref="E317:G317" si="122">E318</f>
        <v>3980750</v>
      </c>
      <c r="F317" s="7">
        <f t="shared" si="122"/>
        <v>3980750</v>
      </c>
      <c r="G317" s="7">
        <f t="shared" si="122"/>
        <v>3980750</v>
      </c>
    </row>
    <row r="318" spans="2:7" x14ac:dyDescent="0.2">
      <c r="B318" s="1" t="s">
        <v>65</v>
      </c>
      <c r="C318" s="1" t="s">
        <v>66</v>
      </c>
      <c r="D318" s="7">
        <v>47769000</v>
      </c>
      <c r="E318" s="30">
        <v>3980750</v>
      </c>
      <c r="F318" s="30">
        <v>3980750</v>
      </c>
      <c r="G318" s="30">
        <v>3980750</v>
      </c>
    </row>
    <row r="319" spans="2:7" x14ac:dyDescent="0.2">
      <c r="B319" s="1" t="s">
        <v>67</v>
      </c>
      <c r="C319" s="1" t="s">
        <v>68</v>
      </c>
      <c r="D319" s="7">
        <f>D320</f>
        <v>5781000</v>
      </c>
      <c r="E319" s="7">
        <f t="shared" ref="E319:G319" si="123">E320</f>
        <v>481750</v>
      </c>
      <c r="F319" s="7">
        <f t="shared" si="123"/>
        <v>481750</v>
      </c>
      <c r="G319" s="7">
        <f t="shared" si="123"/>
        <v>481750</v>
      </c>
    </row>
    <row r="320" spans="2:7" x14ac:dyDescent="0.2">
      <c r="B320" s="1" t="s">
        <v>69</v>
      </c>
      <c r="C320" s="1" t="s">
        <v>70</v>
      </c>
      <c r="D320" s="7">
        <v>5781000</v>
      </c>
      <c r="E320" s="30">
        <v>481750</v>
      </c>
      <c r="F320" s="30">
        <v>481750</v>
      </c>
      <c r="G320" s="30">
        <v>481750</v>
      </c>
    </row>
    <row r="321" spans="2:7" x14ac:dyDescent="0.2">
      <c r="B321" s="1" t="s">
        <v>71</v>
      </c>
      <c r="C321" s="1" t="s">
        <v>72</v>
      </c>
      <c r="D321" s="7">
        <f>+D322+D324+D326</f>
        <v>108934000</v>
      </c>
      <c r="E321" s="7">
        <f t="shared" ref="E321:G321" si="124">+E322+E324+E326</f>
        <v>9077834</v>
      </c>
      <c r="F321" s="7">
        <f t="shared" si="124"/>
        <v>9077834</v>
      </c>
      <c r="G321" s="7">
        <f t="shared" si="124"/>
        <v>9077826</v>
      </c>
    </row>
    <row r="322" spans="2:7" x14ac:dyDescent="0.2">
      <c r="B322" s="1" t="s">
        <v>73</v>
      </c>
      <c r="C322" s="1" t="s">
        <v>74</v>
      </c>
      <c r="D322" s="7">
        <f>D323</f>
        <v>23889000</v>
      </c>
      <c r="E322" s="7">
        <f t="shared" ref="E322:G322" si="125">E323</f>
        <v>1990750</v>
      </c>
      <c r="F322" s="7">
        <f t="shared" si="125"/>
        <v>1990750</v>
      </c>
      <c r="G322" s="7">
        <f t="shared" si="125"/>
        <v>1990750</v>
      </c>
    </row>
    <row r="323" spans="2:7" x14ac:dyDescent="0.2">
      <c r="B323" s="1" t="s">
        <v>75</v>
      </c>
      <c r="C323" s="1" t="s">
        <v>76</v>
      </c>
      <c r="D323" s="7">
        <v>23889000</v>
      </c>
      <c r="E323" s="30">
        <v>1990750</v>
      </c>
      <c r="F323" s="30">
        <v>1990750</v>
      </c>
      <c r="G323" s="30">
        <v>1990750</v>
      </c>
    </row>
    <row r="324" spans="2:7" x14ac:dyDescent="0.2">
      <c r="B324" s="1" t="s">
        <v>77</v>
      </c>
      <c r="C324" s="1" t="s">
        <v>78</v>
      </c>
      <c r="D324" s="7">
        <f>D325</f>
        <v>35834000</v>
      </c>
      <c r="E324" s="7">
        <f t="shared" ref="E324:G324" si="126">E325</f>
        <v>2986167</v>
      </c>
      <c r="F324" s="7">
        <f t="shared" si="126"/>
        <v>2986167</v>
      </c>
      <c r="G324" s="7">
        <f t="shared" si="126"/>
        <v>2986163</v>
      </c>
    </row>
    <row r="325" spans="2:7" x14ac:dyDescent="0.2">
      <c r="B325" s="1" t="s">
        <v>79</v>
      </c>
      <c r="C325" s="1" t="s">
        <v>80</v>
      </c>
      <c r="D325" s="7">
        <v>35834000</v>
      </c>
      <c r="E325" s="30">
        <v>2986167</v>
      </c>
      <c r="F325" s="30">
        <v>2986167</v>
      </c>
      <c r="G325" s="30">
        <v>2986163</v>
      </c>
    </row>
    <row r="326" spans="2:7" x14ac:dyDescent="0.2">
      <c r="B326" s="1" t="s">
        <v>81</v>
      </c>
      <c r="C326" s="1" t="s">
        <v>82</v>
      </c>
      <c r="D326" s="7">
        <f>D327</f>
        <v>49211000</v>
      </c>
      <c r="E326" s="7">
        <f t="shared" ref="E326:G326" si="127">E327</f>
        <v>4100917</v>
      </c>
      <c r="F326" s="7">
        <f t="shared" si="127"/>
        <v>4100917</v>
      </c>
      <c r="G326" s="7">
        <f t="shared" si="127"/>
        <v>4100913</v>
      </c>
    </row>
    <row r="327" spans="2:7" x14ac:dyDescent="0.2">
      <c r="B327" s="1" t="s">
        <v>83</v>
      </c>
      <c r="C327" s="1" t="s">
        <v>84</v>
      </c>
      <c r="D327" s="7">
        <v>49211000</v>
      </c>
      <c r="E327" s="30">
        <v>4100917</v>
      </c>
      <c r="F327" s="30">
        <v>4100917</v>
      </c>
      <c r="G327" s="30">
        <v>4100913</v>
      </c>
    </row>
    <row r="328" spans="2:7" x14ac:dyDescent="0.2">
      <c r="B328" s="1" t="s">
        <v>85</v>
      </c>
      <c r="C328" s="1" t="s">
        <v>86</v>
      </c>
      <c r="D328" s="7">
        <f>+D329+D332+D355</f>
        <v>328191000</v>
      </c>
      <c r="E328" s="7">
        <f t="shared" ref="E328:G328" si="128">+E329+E332+E355</f>
        <v>19779809</v>
      </c>
      <c r="F328" s="7">
        <f t="shared" si="128"/>
        <v>19779809</v>
      </c>
      <c r="G328" s="7">
        <f t="shared" si="128"/>
        <v>19279763</v>
      </c>
    </row>
    <row r="329" spans="2:7" x14ac:dyDescent="0.2">
      <c r="B329" s="1" t="s">
        <v>87</v>
      </c>
      <c r="C329" s="1" t="s">
        <v>88</v>
      </c>
      <c r="D329" s="7">
        <f>SUM(D330:D331)</f>
        <v>15000000</v>
      </c>
      <c r="E329" s="7">
        <f t="shared" ref="E329:G329" si="129">SUM(E331:E331)</f>
        <v>555555</v>
      </c>
      <c r="F329" s="7">
        <f t="shared" si="129"/>
        <v>555555</v>
      </c>
      <c r="G329" s="7">
        <f t="shared" si="129"/>
        <v>555560</v>
      </c>
    </row>
    <row r="330" spans="2:7" x14ac:dyDescent="0.2">
      <c r="B330" s="1" t="s">
        <v>244</v>
      </c>
      <c r="C330" s="1" t="s">
        <v>245</v>
      </c>
      <c r="D330" s="7">
        <v>5000000</v>
      </c>
      <c r="E330" s="30"/>
      <c r="F330" s="30"/>
      <c r="G330" s="30"/>
    </row>
    <row r="331" spans="2:7" x14ac:dyDescent="0.2">
      <c r="B331" s="1" t="s">
        <v>89</v>
      </c>
      <c r="C331" s="1" t="s">
        <v>90</v>
      </c>
      <c r="D331" s="7">
        <v>10000000</v>
      </c>
      <c r="E331" s="30">
        <v>555555</v>
      </c>
      <c r="F331" s="30">
        <v>555555</v>
      </c>
      <c r="G331" s="30">
        <v>555560</v>
      </c>
    </row>
    <row r="332" spans="2:7" x14ac:dyDescent="0.2">
      <c r="B332" s="1" t="s">
        <v>91</v>
      </c>
      <c r="C332" s="1" t="s">
        <v>92</v>
      </c>
      <c r="D332" s="7">
        <f>+D333+D334+D335+D336+D338+D340+D341+D343+D346+D348+D353</f>
        <v>225191000</v>
      </c>
      <c r="E332" s="7">
        <f t="shared" ref="E332:G332" si="130">+E333+E334+E335+E336+E338+E340+E341+E343+E346+E348+E353</f>
        <v>12557587</v>
      </c>
      <c r="F332" s="7">
        <f t="shared" si="130"/>
        <v>12557587</v>
      </c>
      <c r="G332" s="7">
        <f t="shared" si="130"/>
        <v>12057540</v>
      </c>
    </row>
    <row r="333" spans="2:7" x14ac:dyDescent="0.2">
      <c r="B333" s="1" t="s">
        <v>93</v>
      </c>
      <c r="C333" s="1" t="s">
        <v>94</v>
      </c>
      <c r="D333" s="7">
        <v>7000000</v>
      </c>
      <c r="E333" s="30"/>
      <c r="F333" s="30"/>
      <c r="G333" s="30"/>
    </row>
    <row r="334" spans="2:7" x14ac:dyDescent="0.2">
      <c r="B334" s="1" t="s">
        <v>95</v>
      </c>
      <c r="C334" s="1" t="s">
        <v>96</v>
      </c>
      <c r="D334" s="7">
        <v>11991000</v>
      </c>
      <c r="E334" s="31">
        <v>915916</v>
      </c>
      <c r="F334" s="31">
        <v>915916</v>
      </c>
      <c r="G334" s="30">
        <v>415921</v>
      </c>
    </row>
    <row r="335" spans="2:7" x14ac:dyDescent="0.2">
      <c r="B335" s="1" t="s">
        <v>95</v>
      </c>
      <c r="C335" s="1" t="s">
        <v>96</v>
      </c>
      <c r="D335" s="7">
        <v>2000000</v>
      </c>
      <c r="E335" s="30">
        <v>166667</v>
      </c>
      <c r="F335" s="30">
        <v>166667</v>
      </c>
      <c r="G335" s="30">
        <v>166663</v>
      </c>
    </row>
    <row r="336" spans="2:7" x14ac:dyDescent="0.2">
      <c r="B336" s="1" t="s">
        <v>97</v>
      </c>
      <c r="C336" s="1" t="s">
        <v>98</v>
      </c>
      <c r="D336" s="7">
        <f>SUM(D337)</f>
        <v>5000000</v>
      </c>
      <c r="E336" s="7">
        <f t="shared" ref="E336:G336" si="131">SUM(E337)</f>
        <v>416667</v>
      </c>
      <c r="F336" s="7">
        <f t="shared" si="131"/>
        <v>416667</v>
      </c>
      <c r="G336" s="7">
        <f t="shared" si="131"/>
        <v>416663</v>
      </c>
    </row>
    <row r="337" spans="2:7" x14ac:dyDescent="0.2">
      <c r="B337" s="1" t="s">
        <v>99</v>
      </c>
      <c r="C337" s="1" t="s">
        <v>100</v>
      </c>
      <c r="D337" s="7">
        <v>5000000</v>
      </c>
      <c r="E337" s="30">
        <v>416667</v>
      </c>
      <c r="F337" s="30">
        <v>416667</v>
      </c>
      <c r="G337" s="30">
        <v>416663</v>
      </c>
    </row>
    <row r="338" spans="2:7" ht="25.5" x14ac:dyDescent="0.2">
      <c r="B338" s="1" t="s">
        <v>101</v>
      </c>
      <c r="C338" s="1" t="s">
        <v>102</v>
      </c>
      <c r="D338" s="7">
        <f>D339</f>
        <v>10000000</v>
      </c>
      <c r="E338" s="7">
        <f t="shared" ref="E338:G338" si="132">E339</f>
        <v>833334</v>
      </c>
      <c r="F338" s="7">
        <f t="shared" si="132"/>
        <v>833334</v>
      </c>
      <c r="G338" s="7">
        <f t="shared" si="132"/>
        <v>833326</v>
      </c>
    </row>
    <row r="339" spans="2:7" x14ac:dyDescent="0.2">
      <c r="B339" s="1" t="s">
        <v>103</v>
      </c>
      <c r="C339" s="1" t="s">
        <v>104</v>
      </c>
      <c r="D339" s="7">
        <v>10000000</v>
      </c>
      <c r="E339" s="30">
        <v>833334</v>
      </c>
      <c r="F339" s="30">
        <v>833334</v>
      </c>
      <c r="G339" s="30">
        <v>833326</v>
      </c>
    </row>
    <row r="340" spans="2:7" x14ac:dyDescent="0.2">
      <c r="B340" s="1" t="s">
        <v>105</v>
      </c>
      <c r="C340" s="1" t="s">
        <v>106</v>
      </c>
      <c r="D340" s="7">
        <v>10000000</v>
      </c>
      <c r="E340" s="30">
        <v>833334</v>
      </c>
      <c r="F340" s="30">
        <v>833334</v>
      </c>
      <c r="G340" s="30">
        <v>833326</v>
      </c>
    </row>
    <row r="341" spans="2:7" x14ac:dyDescent="0.2">
      <c r="B341" s="1" t="s">
        <v>107</v>
      </c>
      <c r="C341" s="1" t="s">
        <v>108</v>
      </c>
      <c r="D341" s="7">
        <f>D342</f>
        <v>40000000</v>
      </c>
      <c r="E341" s="7">
        <f t="shared" ref="E341:G341" si="133">E342</f>
        <v>0</v>
      </c>
      <c r="F341" s="7">
        <f t="shared" si="133"/>
        <v>0</v>
      </c>
      <c r="G341" s="7">
        <f t="shared" si="133"/>
        <v>0</v>
      </c>
    </row>
    <row r="342" spans="2:7" x14ac:dyDescent="0.2">
      <c r="B342" s="1" t="s">
        <v>109</v>
      </c>
      <c r="C342" s="1" t="s">
        <v>110</v>
      </c>
      <c r="D342" s="7">
        <v>40000000</v>
      </c>
      <c r="E342" s="30"/>
      <c r="F342" s="30"/>
      <c r="G342" s="30"/>
    </row>
    <row r="343" spans="2:7" ht="25.5" x14ac:dyDescent="0.2">
      <c r="B343" s="1" t="s">
        <v>111</v>
      </c>
      <c r="C343" s="1" t="s">
        <v>112</v>
      </c>
      <c r="D343" s="7">
        <f>SUM(D344:D345)</f>
        <v>50000000</v>
      </c>
      <c r="E343" s="7">
        <f t="shared" ref="E343:G343" si="134">SUM(E344:E345)</f>
        <v>2083334</v>
      </c>
      <c r="F343" s="7">
        <f t="shared" si="134"/>
        <v>2083334</v>
      </c>
      <c r="G343" s="7">
        <f t="shared" si="134"/>
        <v>2083326</v>
      </c>
    </row>
    <row r="344" spans="2:7" ht="25.5" x14ac:dyDescent="0.2">
      <c r="B344" s="1" t="s">
        <v>140</v>
      </c>
      <c r="C344" s="1" t="s">
        <v>141</v>
      </c>
      <c r="D344" s="7">
        <v>25000000</v>
      </c>
      <c r="E344" s="30">
        <v>2083334</v>
      </c>
      <c r="F344" s="30">
        <v>2083334</v>
      </c>
      <c r="G344" s="30">
        <v>2083326</v>
      </c>
    </row>
    <row r="345" spans="2:7" x14ac:dyDescent="0.2">
      <c r="B345" s="1" t="s">
        <v>246</v>
      </c>
      <c r="C345" s="1" t="s">
        <v>113</v>
      </c>
      <c r="D345" s="7">
        <v>25000000</v>
      </c>
      <c r="E345" s="30"/>
      <c r="F345" s="30"/>
      <c r="G345" s="30"/>
    </row>
    <row r="346" spans="2:7" x14ac:dyDescent="0.2">
      <c r="B346" s="1" t="s">
        <v>247</v>
      </c>
      <c r="C346" s="1" t="s">
        <v>114</v>
      </c>
      <c r="D346" s="7">
        <f>+D347</f>
        <v>500000</v>
      </c>
      <c r="E346" s="7">
        <f t="shared" ref="E346:G346" si="135">+E347</f>
        <v>0</v>
      </c>
      <c r="F346" s="7">
        <f t="shared" si="135"/>
        <v>0</v>
      </c>
      <c r="G346" s="7">
        <f t="shared" si="135"/>
        <v>0</v>
      </c>
    </row>
    <row r="347" spans="2:7" x14ac:dyDescent="0.2">
      <c r="B347" s="1" t="s">
        <v>115</v>
      </c>
      <c r="C347" s="1" t="s">
        <v>116</v>
      </c>
      <c r="D347" s="7">
        <v>500000</v>
      </c>
      <c r="E347" s="30"/>
      <c r="F347" s="30"/>
      <c r="G347" s="30"/>
    </row>
    <row r="348" spans="2:7" x14ac:dyDescent="0.2">
      <c r="B348" s="1" t="s">
        <v>117</v>
      </c>
      <c r="C348" s="1" t="s">
        <v>118</v>
      </c>
      <c r="D348" s="7">
        <f>SUM(D349:D352)</f>
        <v>74700000</v>
      </c>
      <c r="E348" s="7">
        <f t="shared" ref="E348:G348" si="136">SUM(E349:E352)</f>
        <v>6141668</v>
      </c>
      <c r="F348" s="7">
        <f t="shared" si="136"/>
        <v>6141668</v>
      </c>
      <c r="G348" s="7">
        <f t="shared" si="136"/>
        <v>6141652</v>
      </c>
    </row>
    <row r="349" spans="2:7" x14ac:dyDescent="0.2">
      <c r="B349" s="1" t="s">
        <v>119</v>
      </c>
      <c r="C349" s="1" t="s">
        <v>120</v>
      </c>
      <c r="D349" s="7">
        <v>1000000</v>
      </c>
      <c r="E349" s="30"/>
      <c r="F349" s="30"/>
      <c r="G349" s="30"/>
    </row>
    <row r="350" spans="2:7" x14ac:dyDescent="0.2">
      <c r="B350" s="1" t="s">
        <v>121</v>
      </c>
      <c r="C350" s="1" t="s">
        <v>122</v>
      </c>
      <c r="D350" s="7">
        <v>72000000</v>
      </c>
      <c r="E350" s="30">
        <v>6000000</v>
      </c>
      <c r="F350" s="30">
        <v>6000000</v>
      </c>
      <c r="G350" s="30">
        <v>6000000</v>
      </c>
    </row>
    <row r="351" spans="2:7" x14ac:dyDescent="0.2">
      <c r="B351" s="1" t="s">
        <v>123</v>
      </c>
      <c r="C351" s="1" t="s">
        <v>124</v>
      </c>
      <c r="D351" s="7">
        <v>700000</v>
      </c>
      <c r="E351" s="30">
        <v>58334</v>
      </c>
      <c r="F351" s="30">
        <v>58334</v>
      </c>
      <c r="G351" s="30">
        <v>58326</v>
      </c>
    </row>
    <row r="352" spans="2:7" x14ac:dyDescent="0.2">
      <c r="B352" s="1" t="s">
        <v>125</v>
      </c>
      <c r="C352" s="1" t="s">
        <v>126</v>
      </c>
      <c r="D352" s="7">
        <v>1000000</v>
      </c>
      <c r="E352" s="30">
        <v>83334</v>
      </c>
      <c r="F352" s="30">
        <v>83334</v>
      </c>
      <c r="G352" s="30">
        <v>83326</v>
      </c>
    </row>
    <row r="353" spans="2:7" ht="25.5" x14ac:dyDescent="0.2">
      <c r="B353" s="1" t="s">
        <v>127</v>
      </c>
      <c r="C353" s="1" t="s">
        <v>128</v>
      </c>
      <c r="D353" s="7">
        <f>D354</f>
        <v>14000000</v>
      </c>
      <c r="E353" s="7">
        <f t="shared" ref="E353:G353" si="137">E354</f>
        <v>1166667</v>
      </c>
      <c r="F353" s="7">
        <f t="shared" si="137"/>
        <v>1166667</v>
      </c>
      <c r="G353" s="7">
        <f t="shared" si="137"/>
        <v>1166663</v>
      </c>
    </row>
    <row r="354" spans="2:7" x14ac:dyDescent="0.2">
      <c r="B354" s="1" t="s">
        <v>129</v>
      </c>
      <c r="C354" s="1" t="s">
        <v>225</v>
      </c>
      <c r="D354" s="7">
        <v>14000000</v>
      </c>
      <c r="E354" s="30">
        <v>1166667</v>
      </c>
      <c r="F354" s="30">
        <v>1166667</v>
      </c>
      <c r="G354" s="30">
        <v>1166663</v>
      </c>
    </row>
    <row r="355" spans="2:7" ht="25.5" x14ac:dyDescent="0.2">
      <c r="B355" s="1" t="s">
        <v>130</v>
      </c>
      <c r="C355" s="1" t="s">
        <v>131</v>
      </c>
      <c r="D355" s="7">
        <f>SUM(D356:D357)</f>
        <v>88000000</v>
      </c>
      <c r="E355" s="7">
        <f t="shared" ref="E355:G355" si="138">SUM(E356:E357)</f>
        <v>6666667</v>
      </c>
      <c r="F355" s="7">
        <f t="shared" si="138"/>
        <v>6666667</v>
      </c>
      <c r="G355" s="7">
        <f t="shared" si="138"/>
        <v>6666663</v>
      </c>
    </row>
    <row r="356" spans="2:7" x14ac:dyDescent="0.2">
      <c r="B356" s="1" t="s">
        <v>132</v>
      </c>
      <c r="C356" s="1" t="s">
        <v>133</v>
      </c>
      <c r="D356" s="7">
        <v>68000000</v>
      </c>
      <c r="E356" s="30">
        <v>5000000</v>
      </c>
      <c r="F356" s="30">
        <v>5000000</v>
      </c>
      <c r="G356" s="30">
        <v>5000000</v>
      </c>
    </row>
    <row r="357" spans="2:7" x14ac:dyDescent="0.2">
      <c r="B357" s="1" t="s">
        <v>134</v>
      </c>
      <c r="C357" s="1" t="s">
        <v>135</v>
      </c>
      <c r="D357" s="7">
        <v>20000000</v>
      </c>
      <c r="E357" s="30">
        <v>1666667</v>
      </c>
      <c r="F357" s="30">
        <v>1666667</v>
      </c>
      <c r="G357" s="30">
        <v>1666663</v>
      </c>
    </row>
    <row r="358" spans="2:7" x14ac:dyDescent="0.2">
      <c r="B358" s="1" t="s">
        <v>136</v>
      </c>
      <c r="C358" s="1" t="s">
        <v>137</v>
      </c>
      <c r="D358" s="7">
        <f>+D359</f>
        <v>20000000</v>
      </c>
      <c r="E358" s="7">
        <f t="shared" ref="E358:G359" si="139">+E359</f>
        <v>1666667</v>
      </c>
      <c r="F358" s="7">
        <f t="shared" si="139"/>
        <v>1666667</v>
      </c>
      <c r="G358" s="7">
        <f t="shared" si="139"/>
        <v>1666663</v>
      </c>
    </row>
    <row r="359" spans="2:7" x14ac:dyDescent="0.2">
      <c r="B359" s="1" t="s">
        <v>138</v>
      </c>
      <c r="C359" s="1" t="s">
        <v>139</v>
      </c>
      <c r="D359" s="7">
        <f>+D360</f>
        <v>20000000</v>
      </c>
      <c r="E359" s="7">
        <f t="shared" si="139"/>
        <v>1666667</v>
      </c>
      <c r="F359" s="7">
        <f t="shared" si="139"/>
        <v>1666667</v>
      </c>
      <c r="G359" s="7">
        <f t="shared" si="139"/>
        <v>1666663</v>
      </c>
    </row>
    <row r="360" spans="2:7" x14ac:dyDescent="0.2">
      <c r="B360" s="1" t="s">
        <v>142</v>
      </c>
      <c r="C360" s="1" t="s">
        <v>143</v>
      </c>
      <c r="D360" s="7">
        <v>20000000</v>
      </c>
      <c r="E360" s="30">
        <v>1666667</v>
      </c>
      <c r="F360" s="30">
        <v>1666667</v>
      </c>
      <c r="G360" s="30">
        <v>1666663</v>
      </c>
    </row>
    <row r="361" spans="2:7" x14ac:dyDescent="0.2">
      <c r="B361" s="36" t="s">
        <v>144</v>
      </c>
      <c r="C361" s="36" t="s">
        <v>145</v>
      </c>
      <c r="D361" s="7">
        <f>+D362+D371</f>
        <v>1224000000</v>
      </c>
      <c r="E361" s="7">
        <f t="shared" ref="E361:G361" si="140">+E362+E371</f>
        <v>92900000</v>
      </c>
      <c r="F361" s="7">
        <f t="shared" si="140"/>
        <v>92900000</v>
      </c>
      <c r="G361" s="7">
        <f t="shared" si="140"/>
        <v>0</v>
      </c>
    </row>
    <row r="362" spans="2:7" x14ac:dyDescent="0.2">
      <c r="B362" s="1" t="s">
        <v>146</v>
      </c>
      <c r="C362" s="1" t="s">
        <v>147</v>
      </c>
      <c r="D362" s="8">
        <f>+D363</f>
        <v>895000000</v>
      </c>
      <c r="E362" s="8">
        <f t="shared" ref="E362:G364" si="141">+E363</f>
        <v>60000000</v>
      </c>
      <c r="F362" s="8">
        <f t="shared" si="141"/>
        <v>60000000</v>
      </c>
      <c r="G362" s="8">
        <f t="shared" si="141"/>
        <v>0</v>
      </c>
    </row>
    <row r="363" spans="2:7" x14ac:dyDescent="0.2">
      <c r="B363" s="1" t="s">
        <v>148</v>
      </c>
      <c r="C363" s="1" t="s">
        <v>149</v>
      </c>
      <c r="D363" s="8">
        <f>+D364</f>
        <v>895000000</v>
      </c>
      <c r="E363" s="8">
        <f t="shared" si="141"/>
        <v>60000000</v>
      </c>
      <c r="F363" s="8">
        <f t="shared" si="141"/>
        <v>60000000</v>
      </c>
      <c r="G363" s="8">
        <f t="shared" si="141"/>
        <v>0</v>
      </c>
    </row>
    <row r="364" spans="2:7" ht="25.5" x14ac:dyDescent="0.2">
      <c r="B364" s="1" t="s">
        <v>150</v>
      </c>
      <c r="C364" s="1" t="s">
        <v>151</v>
      </c>
      <c r="D364" s="8">
        <f>+D365</f>
        <v>895000000</v>
      </c>
      <c r="E364" s="8">
        <f t="shared" si="141"/>
        <v>60000000</v>
      </c>
      <c r="F364" s="8">
        <f t="shared" si="141"/>
        <v>60000000</v>
      </c>
      <c r="G364" s="8">
        <f t="shared" si="141"/>
        <v>0</v>
      </c>
    </row>
    <row r="365" spans="2:7" x14ac:dyDescent="0.2">
      <c r="B365" s="1" t="s">
        <v>152</v>
      </c>
      <c r="C365" s="1" t="s">
        <v>153</v>
      </c>
      <c r="D365" s="8">
        <f>SUM(D366:D369)</f>
        <v>895000000</v>
      </c>
      <c r="E365" s="8">
        <f t="shared" ref="E365:G365" si="142">SUM(E366:E369)</f>
        <v>60000000</v>
      </c>
      <c r="F365" s="8">
        <f t="shared" si="142"/>
        <v>60000000</v>
      </c>
      <c r="G365" s="8">
        <f t="shared" si="142"/>
        <v>0</v>
      </c>
    </row>
    <row r="366" spans="2:7" ht="38.25" x14ac:dyDescent="0.2">
      <c r="B366" s="1" t="s">
        <v>154</v>
      </c>
      <c r="C366" s="1" t="s">
        <v>155</v>
      </c>
      <c r="D366" s="8">
        <v>50000000</v>
      </c>
      <c r="E366" s="30">
        <v>5000000</v>
      </c>
      <c r="F366" s="30">
        <v>5000000</v>
      </c>
      <c r="G366" s="30"/>
    </row>
    <row r="367" spans="2:7" ht="38.25" x14ac:dyDescent="0.2">
      <c r="B367" s="1" t="s">
        <v>156</v>
      </c>
      <c r="C367" s="1" t="s">
        <v>157</v>
      </c>
      <c r="D367" s="8"/>
      <c r="E367" s="30"/>
      <c r="F367" s="30"/>
      <c r="G367" s="30"/>
    </row>
    <row r="368" spans="2:7" ht="38.25" x14ac:dyDescent="0.2">
      <c r="B368" s="1" t="s">
        <v>158</v>
      </c>
      <c r="C368" s="1" t="s">
        <v>159</v>
      </c>
      <c r="D368" s="8">
        <v>295000000</v>
      </c>
      <c r="E368" s="30"/>
      <c r="F368" s="30"/>
      <c r="G368" s="30"/>
    </row>
    <row r="369" spans="2:7" ht="25.5" x14ac:dyDescent="0.2">
      <c r="B369" s="1" t="s">
        <v>223</v>
      </c>
      <c r="C369" s="34" t="s">
        <v>224</v>
      </c>
      <c r="D369" s="8">
        <v>550000000</v>
      </c>
      <c r="E369" s="31">
        <v>55000000</v>
      </c>
      <c r="F369" s="31">
        <v>55000000</v>
      </c>
      <c r="G369" s="30"/>
    </row>
    <row r="370" spans="2:7" x14ac:dyDescent="0.2">
      <c r="B370" s="1" t="s">
        <v>160</v>
      </c>
      <c r="C370" s="35" t="s">
        <v>161</v>
      </c>
      <c r="D370" s="8"/>
      <c r="E370" s="30"/>
      <c r="F370" s="30"/>
      <c r="G370" s="30"/>
    </row>
    <row r="371" spans="2:7" x14ac:dyDescent="0.2">
      <c r="B371" s="1" t="s">
        <v>162</v>
      </c>
      <c r="C371" s="1" t="s">
        <v>163</v>
      </c>
      <c r="D371" s="8">
        <f>SUM(D372:D372)</f>
        <v>329000000</v>
      </c>
      <c r="E371" s="8">
        <f t="shared" ref="E371:G371" si="143">SUM(E372:E372)</f>
        <v>32900000</v>
      </c>
      <c r="F371" s="8">
        <f t="shared" si="143"/>
        <v>32900000</v>
      </c>
      <c r="G371" s="8">
        <f t="shared" si="143"/>
        <v>0</v>
      </c>
    </row>
    <row r="372" spans="2:7" x14ac:dyDescent="0.2">
      <c r="B372" s="1" t="s">
        <v>164</v>
      </c>
      <c r="C372" s="1" t="s">
        <v>165</v>
      </c>
      <c r="D372" s="8">
        <v>329000000</v>
      </c>
      <c r="E372" s="30">
        <v>32900000</v>
      </c>
      <c r="F372" s="30">
        <v>32900000</v>
      </c>
      <c r="G372" s="30"/>
    </row>
  </sheetData>
  <autoFilter ref="B8:D95"/>
  <mergeCells count="5">
    <mergeCell ref="B6:C6"/>
    <mergeCell ref="B3:C3"/>
    <mergeCell ref="B1:C1"/>
    <mergeCell ref="B2:C2"/>
    <mergeCell ref="B5:C5"/>
  </mergeCells>
  <pageMargins left="0.75" right="0.75" top="1" bottom="1" header="0.5" footer="0.5"/>
  <pageSetup paperSize="5" scale="5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Nits</dc:title>
  <dc:creator>FINANCIERA</dc:creator>
  <cp:lastModifiedBy>FINANCIERA</cp:lastModifiedBy>
  <cp:lastPrinted>2021-01-12T13:19:27Z</cp:lastPrinted>
  <dcterms:created xsi:type="dcterms:W3CDTF">2020-08-11T15:31:01Z</dcterms:created>
  <dcterms:modified xsi:type="dcterms:W3CDTF">2021-01-15T16:20:43Z</dcterms:modified>
</cp:coreProperties>
</file>