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OLINTERNO\Desktop\PAAC\"/>
    </mc:Choice>
  </mc:AlternateContent>
  <bookViews>
    <workbookView showSheetTabs="0" xWindow="0" yWindow="0" windowWidth="24000" windowHeight="9735"/>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INICIATIVAS'!$A$5:$L$5</definedName>
    <definedName name="_xlnm._FilterDatabase" localSheetId="7" hidden="1">'ANEXO - MAPA RIESGOS CORRUPCION'!$A$3:$L$4</definedName>
    <definedName name="_xlnm.Print_Area" localSheetId="6">'6. OTRAS INICIATIVAS'!$A$1:$L$7</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9" i="13" l="1"/>
  <c r="X28" i="13"/>
  <c r="X27" i="13"/>
  <c r="X26" i="13"/>
  <c r="X25" i="13"/>
  <c r="X24" i="13" l="1"/>
  <c r="X23" i="13"/>
  <c r="X22" i="13"/>
  <c r="V22" i="13"/>
  <c r="X21" i="13"/>
  <c r="X20" i="13"/>
  <c r="X19" i="13"/>
  <c r="Y18" i="13" l="1"/>
  <c r="V8" i="13"/>
  <c r="H5" i="13" l="1"/>
  <c r="H6" i="13"/>
  <c r="AA55" i="13" l="1"/>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7" i="13"/>
  <c r="Y16" i="13"/>
  <c r="Y15" i="13"/>
  <c r="Y14" i="13"/>
  <c r="Y12" i="13"/>
  <c r="Y11" i="13"/>
  <c r="Y10" i="13"/>
  <c r="Y9" i="13"/>
  <c r="Y6" i="13"/>
  <c r="Y5" i="13"/>
  <c r="H55" i="13"/>
  <c r="H54" i="13"/>
  <c r="L54" i="13" s="1"/>
  <c r="H53" i="13"/>
  <c r="I53" i="13" s="1"/>
  <c r="H52" i="13"/>
  <c r="L52" i="13" s="1"/>
  <c r="H51" i="13"/>
  <c r="L51" i="13" s="1"/>
  <c r="H50" i="13"/>
  <c r="L50" i="13" s="1"/>
  <c r="H49" i="13"/>
  <c r="L49" i="13" s="1"/>
  <c r="H48" i="13"/>
  <c r="I48" i="13" s="1"/>
  <c r="H47" i="13"/>
  <c r="H46" i="13"/>
  <c r="L46" i="13" s="1"/>
  <c r="H45" i="13"/>
  <c r="H44" i="13"/>
  <c r="L44" i="13" s="1"/>
  <c r="H43" i="13"/>
  <c r="I43" i="13" s="1"/>
  <c r="H42" i="13"/>
  <c r="L42" i="13" s="1"/>
  <c r="H41" i="13"/>
  <c r="L41" i="13" s="1"/>
  <c r="H40" i="13"/>
  <c r="L40" i="13" s="1"/>
  <c r="H39" i="13"/>
  <c r="H38" i="13"/>
  <c r="L38" i="13" s="1"/>
  <c r="H37" i="13"/>
  <c r="L37" i="13" s="1"/>
  <c r="H36" i="13"/>
  <c r="L36" i="13" s="1"/>
  <c r="H35" i="13"/>
  <c r="I35" i="13" s="1"/>
  <c r="H34" i="13"/>
  <c r="L34" i="13" s="1"/>
  <c r="H33" i="13"/>
  <c r="L33" i="13" s="1"/>
  <c r="H32" i="13"/>
  <c r="I32" i="13" s="1"/>
  <c r="H31" i="13"/>
  <c r="H30" i="13"/>
  <c r="I30" i="13" s="1"/>
  <c r="H29" i="13"/>
  <c r="H28" i="13"/>
  <c r="L28" i="13" s="1"/>
  <c r="H27" i="13"/>
  <c r="I27" i="13" s="1"/>
  <c r="H26" i="13"/>
  <c r="L26" i="13" s="1"/>
  <c r="H25" i="13"/>
  <c r="L25" i="13" s="1"/>
  <c r="H24" i="13"/>
  <c r="I24" i="13" s="1"/>
  <c r="H23" i="13"/>
  <c r="L23" i="13" s="1"/>
  <c r="H22" i="13"/>
  <c r="L22" i="13" s="1"/>
  <c r="H21" i="13"/>
  <c r="L21" i="13" s="1"/>
  <c r="H20" i="13"/>
  <c r="L20" i="13" s="1"/>
  <c r="H19" i="13"/>
  <c r="I19" i="13" s="1"/>
  <c r="H18" i="13"/>
  <c r="L18" i="13" s="1"/>
  <c r="H17" i="13"/>
  <c r="L17" i="13" s="1"/>
  <c r="H16" i="13"/>
  <c r="L16" i="13" s="1"/>
  <c r="H15" i="13"/>
  <c r="I15" i="13" s="1"/>
  <c r="H14" i="13"/>
  <c r="I14" i="13" s="1"/>
  <c r="H13" i="13"/>
  <c r="I13" i="13" s="1"/>
  <c r="X13" i="13" s="1"/>
  <c r="H12" i="13"/>
  <c r="L12" i="13" s="1"/>
  <c r="H11" i="13"/>
  <c r="L11" i="13" s="1"/>
  <c r="H10" i="13"/>
  <c r="I10" i="13" s="1"/>
  <c r="H9" i="13"/>
  <c r="I9" i="13" s="1"/>
  <c r="H8" i="13"/>
  <c r="I8" i="13" s="1"/>
  <c r="X8" i="13" s="1"/>
  <c r="H7" i="13"/>
  <c r="I7" i="13" s="1"/>
  <c r="I6" i="13"/>
  <c r="L5" i="13"/>
  <c r="V55" i="13"/>
  <c r="V54" i="13"/>
  <c r="V53" i="13"/>
  <c r="V52" i="13"/>
  <c r="V51" i="13"/>
  <c r="V50" i="13"/>
  <c r="V49" i="13"/>
  <c r="V48" i="13"/>
  <c r="V47" i="13"/>
  <c r="V46" i="13"/>
  <c r="V45" i="13"/>
  <c r="V44" i="13"/>
  <c r="V43" i="13"/>
  <c r="V42" i="13"/>
  <c r="V41" i="13"/>
  <c r="V40" i="13"/>
  <c r="V39" i="13"/>
  <c r="V38" i="13"/>
  <c r="V37" i="13"/>
  <c r="V36" i="13"/>
  <c r="V35" i="13"/>
  <c r="V34" i="13"/>
  <c r="V33" i="13"/>
  <c r="V32" i="13"/>
  <c r="V31" i="13"/>
  <c r="V29" i="13"/>
  <c r="V28" i="13"/>
  <c r="V27" i="13"/>
  <c r="V26" i="13"/>
  <c r="V13"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V30" i="13" s="1"/>
  <c r="R29" i="13"/>
  <c r="R28" i="13"/>
  <c r="R27" i="13"/>
  <c r="R26" i="13"/>
  <c r="R25" i="13"/>
  <c r="V25" i="13" s="1"/>
  <c r="R24" i="13"/>
  <c r="R23" i="13"/>
  <c r="V23" i="13" s="1"/>
  <c r="R22" i="13"/>
  <c r="R21" i="13"/>
  <c r="V21" i="13" s="1"/>
  <c r="R20" i="13"/>
  <c r="R19" i="13"/>
  <c r="V19" i="13" s="1"/>
  <c r="R18" i="13"/>
  <c r="R17" i="13"/>
  <c r="R16" i="13"/>
  <c r="R15" i="13"/>
  <c r="V15" i="13" s="1"/>
  <c r="X15" i="13" s="1"/>
  <c r="R14" i="13"/>
  <c r="R13" i="13"/>
  <c r="R12" i="13"/>
  <c r="R11" i="13"/>
  <c r="R10" i="13"/>
  <c r="R9" i="13"/>
  <c r="R8" i="13"/>
  <c r="R7" i="13"/>
  <c r="V7" i="13" s="1"/>
  <c r="X7" i="13" s="1"/>
  <c r="R6" i="13"/>
  <c r="R5" i="13"/>
  <c r="L55" i="13"/>
  <c r="L53" i="13"/>
  <c r="L47" i="13"/>
  <c r="L45" i="13"/>
  <c r="L39" i="13"/>
  <c r="L31" i="13"/>
  <c r="L29" i="13"/>
  <c r="L15" i="13"/>
  <c r="L14" i="13"/>
  <c r="K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Y7" i="13" s="1"/>
  <c r="K5" i="13"/>
  <c r="I45" i="13"/>
  <c r="I55" i="13"/>
  <c r="I54" i="13"/>
  <c r="I51" i="13"/>
  <c r="I49" i="13"/>
  <c r="I47" i="13"/>
  <c r="I46" i="13"/>
  <c r="I39" i="13"/>
  <c r="I38" i="13"/>
  <c r="I37" i="13"/>
  <c r="I31" i="13"/>
  <c r="I29" i="13"/>
  <c r="I23" i="13"/>
  <c r="I21" i="13"/>
  <c r="V24" i="13" l="1"/>
  <c r="V10" i="13"/>
  <c r="X10" i="13" s="1"/>
  <c r="I22" i="13"/>
  <c r="L30" i="13"/>
  <c r="L13" i="13"/>
  <c r="V9" i="13"/>
  <c r="X9" i="13" s="1"/>
  <c r="V14" i="13"/>
  <c r="X14" i="13" s="1"/>
  <c r="V6" i="13"/>
  <c r="X6" i="13" s="1"/>
  <c r="I50" i="13"/>
  <c r="I52" i="13"/>
  <c r="Y8" i="13"/>
  <c r="V16" i="13"/>
  <c r="X16" i="13" s="1"/>
  <c r="I44" i="13"/>
  <c r="Y13" i="13"/>
  <c r="I17" i="13"/>
  <c r="V17" i="13" s="1"/>
  <c r="X17" i="13" s="1"/>
  <c r="I25" i="13"/>
  <c r="I33" i="13"/>
  <c r="I41" i="13"/>
  <c r="L24" i="13"/>
  <c r="L32" i="13"/>
  <c r="L48" i="13"/>
  <c r="I18" i="13"/>
  <c r="V18" i="13" s="1"/>
  <c r="X18" i="13" s="1"/>
  <c r="I26" i="13"/>
  <c r="I34" i="13"/>
  <c r="I42" i="13"/>
  <c r="I11" i="13"/>
  <c r="V11" i="13" s="1"/>
  <c r="X11" i="13" s="1"/>
  <c r="I20" i="13"/>
  <c r="V20" i="13" s="1"/>
  <c r="I28" i="13"/>
  <c r="I36" i="13"/>
  <c r="L19" i="13"/>
  <c r="L27" i="13"/>
  <c r="L35" i="13"/>
  <c r="L43" i="13"/>
  <c r="I12" i="13"/>
  <c r="V12" i="13" s="1"/>
  <c r="X12" i="13" s="1"/>
  <c r="I16" i="13"/>
  <c r="I40" i="13"/>
  <c r="L10" i="13"/>
  <c r="L7" i="13"/>
  <c r="L9" i="13"/>
  <c r="L8" i="13"/>
  <c r="L6" i="13"/>
  <c r="I5" i="13"/>
  <c r="V5" i="13" l="1"/>
  <c r="X5" i="13" s="1"/>
</calcChain>
</file>

<file path=xl/sharedStrings.xml><?xml version="1.0" encoding="utf-8"?>
<sst xmlns="http://schemas.openxmlformats.org/spreadsheetml/2006/main" count="801" uniqueCount="316">
  <si>
    <t>OBJETIVO:</t>
  </si>
  <si>
    <r>
      <t xml:space="preserve">PLAN ANTICORRUPCIÓN Y DE ATENCIÓN AL CIUDADANO - VIGENCIA 2021
Componente 1: </t>
    </r>
    <r>
      <rPr>
        <sz val="11"/>
        <color theme="1"/>
        <rFont val="Calibri"/>
        <family val="2"/>
        <scheme val="minor"/>
      </rPr>
      <t>Gestión del Riesgo de Corrupción</t>
    </r>
  </si>
  <si>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</si>
  <si>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</si>
  <si>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</si>
  <si>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</si>
  <si>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</si>
  <si>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</si>
  <si>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</si>
  <si>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</si>
  <si>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</si>
  <si>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</si>
  <si>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</si>
  <si>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</si>
  <si>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</si>
  <si>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r>
      <t xml:space="preserve">PLAN ANTICORRUPCIÓN Y DE ATENCIÓN AL CIUDADANO - VIGENCIA 2021
Componente 2: </t>
    </r>
    <r>
      <rPr>
        <sz val="11"/>
        <color theme="1"/>
        <rFont val="Calibri"/>
        <family val="2"/>
        <scheme val="minor"/>
      </rPr>
      <t>Estrategia Antitrámites</t>
    </r>
  </si>
  <si>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</si>
  <si>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</si>
  <si>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</si>
  <si>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</si>
  <si>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</si>
  <si>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</si>
  <si>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</si>
  <si>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</si>
  <si>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</si>
  <si>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r>
      <t xml:space="preserve">PLAN ANTICORRUPCIÓN Y DE ATENCIÓN AL CIUDADANO - VIGENCIA 2021
Componente 3: </t>
    </r>
    <r>
      <rPr>
        <sz val="11"/>
        <color theme="1"/>
        <rFont val="Calibri"/>
        <family val="2"/>
        <scheme val="minor"/>
      </rPr>
      <t>Rendición de Cuentas a la Ciudadanía</t>
    </r>
  </si>
  <si>
    <r>
      <t xml:space="preserve">PLAN ANTICORRUPCIÓN Y DE ATENCIÓN AL CIUDADANO - VIGENCIA 2021
Componente 4: </t>
    </r>
    <r>
      <rPr>
        <sz val="11"/>
        <color theme="1"/>
        <rFont val="Calibri"/>
        <family val="2"/>
        <scheme val="minor"/>
      </rPr>
      <t>Mejoramiento de la Atención al Ciudadano</t>
    </r>
  </si>
  <si>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</si>
  <si>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</si>
  <si>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r>
      <t xml:space="preserve">PLAN ANTICORRUPCIÓN Y DE ATENCIÓN AL CIUDADANO - VIGENCIA 2021
Componente 5: </t>
    </r>
    <r>
      <rPr>
        <sz val="11"/>
        <color theme="1"/>
        <rFont val="Calibri"/>
        <family val="2"/>
        <scheme val="minor"/>
      </rPr>
      <t>Transparencia y Acceso a la Información</t>
    </r>
  </si>
  <si>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</si>
  <si>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</si>
  <si>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r>
      <t xml:space="preserve">PLAN ANTICORRUPCIÓN Y DE ATENCIÓN AL CIUDADANO - VIGENCIA 2021
Componente 6: </t>
    </r>
    <r>
      <rPr>
        <sz val="11"/>
        <color theme="1"/>
        <rFont val="Calibri"/>
        <family val="2"/>
        <scheme val="minor"/>
      </rPr>
      <t>Otras Iniciativas Adicionales</t>
    </r>
  </si>
  <si>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</si>
  <si>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</si>
  <si>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</si>
  <si>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</si>
  <si>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</si>
  <si>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</si>
  <si>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</si>
  <si>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</si>
  <si>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</si>
  <si>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</si>
  <si>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</si>
  <si>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Gestionar la elaboración de un informe que presente la gestión y resultados del Banco Inmobiliario de Floridablanca durante la vigencia 2021.</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</si>
  <si>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</si>
  <si>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</si>
  <si>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</si>
  <si>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</si>
  <si>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</si>
  <si>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</si>
  <si>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</si>
  <si>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</si>
  <si>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</si>
  <si>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</si>
  <si>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</si>
  <si>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</si>
  <si>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</si>
  <si>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</si>
  <si>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</si>
  <si>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r>
      <t xml:space="preserve">PLAN ANTICORRUPCIÓN Y DE ATENCIÓN AL CIUDADANO - VIGENCIA 2021
ANEXO: </t>
    </r>
    <r>
      <rPr>
        <sz val="10"/>
        <color theme="1"/>
        <rFont val="Calibri"/>
        <family val="2"/>
        <scheme val="minor"/>
      </rPr>
      <t>Mapa de Riesgos de Corrupción (Parte 1)</t>
    </r>
  </si>
  <si>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</si>
  <si>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</si>
  <si>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</si>
  <si>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</si>
  <si>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</si>
  <si>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</si>
  <si>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</si>
  <si>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r>
      <t xml:space="preserve">PLAN ANTICORRUPCIÓN Y DE ATENCIÓN AL CIUDADANO - VIGENCIA 2021
ANEXO: </t>
    </r>
    <r>
      <rPr>
        <sz val="10"/>
        <color theme="1"/>
        <rFont val="Calibri"/>
        <family val="2"/>
        <scheme val="minor"/>
      </rPr>
      <t>Mapa de Riesgos de Corrupción (Parte 2)</t>
    </r>
  </si>
  <si>
    <r>
      <t xml:space="preserve">PLAN ANTICORRUPCIÓN Y DE ATENCIÓN AL CIUDADANO - VIGENCIA 2021
ANEXO: </t>
    </r>
    <r>
      <rPr>
        <sz val="10"/>
        <color theme="1"/>
        <rFont val="Calibri"/>
        <family val="2"/>
        <scheme val="minor"/>
      </rPr>
      <t>Mapa de Riesgos de Corrupción (Parte 3)</t>
    </r>
  </si>
  <si>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</si>
  <si>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</si>
  <si>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</si>
  <si>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</si>
  <si>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</si>
  <si>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</si>
  <si>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</si>
  <si>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</si>
  <si>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</si>
  <si>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</si>
  <si>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</si>
  <si>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</si>
  <si>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</si>
  <si>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</si>
  <si>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</si>
  <si>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</si>
  <si>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</si>
  <si>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</si>
  <si>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</si>
  <si>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</si>
  <si>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</si>
  <si>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</si>
  <si>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</si>
  <si>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</si>
  <si>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</si>
  <si>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</si>
  <si>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</si>
  <si>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</si>
  <si>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</si>
  <si>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</si>
  <si>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</si>
  <si>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</si>
  <si>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</si>
  <si>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</si>
  <si>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</si>
  <si>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</si>
  <si>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</si>
  <si>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</si>
  <si>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</si>
  <si>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</si>
  <si>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</si>
  <si>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</si>
  <si>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</si>
  <si>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</si>
  <si>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</si>
  <si>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</si>
  <si>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</si>
  <si>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</si>
  <si>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</si>
  <si>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</si>
  <si>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</si>
  <si>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</si>
  <si>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</si>
  <si>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</si>
  <si>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</si>
  <si>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</si>
  <si>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</si>
  <si>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</si>
  <si>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</si>
  <si>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</si>
  <si>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</si>
  <si>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</si>
  <si>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Gestionar la elaboración, aprobación y divulgación de una Política para la Gestión de los Conflictos de Interés, con base en los lineamientos establecidos en la "Guía para la identificación y declaración del conflicto de intereses en el sector público colombiano (Versión 2) emitida por la Función Pública.</t>
  </si>
  <si>
    <t>Una (1) política aprobada.
Una (1) política divulgada.</t>
  </si>
  <si>
    <t>Realizar las gestiones necesarias para que todos los funcionarios adscritos al Banco Inmobiliario de Floridablanca - BIF culminen satisfactoriamente el "Curso de Integridad, Transparencia y Lucha Contra la Corrupción" impartido por la Función Pública.</t>
  </si>
  <si>
    <t xml:space="preserve">Diecisiete (17) funcionarios con certificado de aprobación del  "Curso de Integridad, Transparencia y Lucha Contra la Corrupción". </t>
  </si>
  <si>
    <t xml:space="preserve">El Banco Inmobiliario de Floridablanca - BIF cuenta con un Código de Integridad adoptado en el año 2018 y divulgado periódicamente al recurso humano de la Entidad. La Entidad no cuenta con una Política para la Gestión de los Conflictos de Interés, ni se ha logrado que el 100% de los funcionarios culminen satisfactoriamente el Curso de Integridad, Transparencia y Lucha Contra la Corrupción. </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</si>
  <si>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</si>
  <si>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</si>
  <si>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</si>
  <si>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Código de integridad documentado y socializado.</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</si>
  <si>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</si>
  <si>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</si>
  <si>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</si>
  <si>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</si>
  <si>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Establecer mecanismos de verificación, selectiva, página web soportes.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</si>
  <si>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</si>
  <si>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</si>
  <si>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Contratación sin el cumplimiento de los requisitos de Ley debido a la elaboración de pliegos con orientación de condiciones favorables hacia oferentes en particular.</t>
  </si>
  <si>
    <t>Realizar la lista de chequeo según los requisitos de Ley.</t>
  </si>
  <si>
    <t>Debilidad en la verificación de los documentos contractuales, debido al desconocimiento o interpretación subjetiva del marco normativo, que afecta el normal desarrollo de los procesos contractuales.</t>
  </si>
  <si>
    <t>Definir las competencias y responsabilidades del supervisor en los estudios previos y contratos</t>
  </si>
  <si>
    <t>Debilidad en el proceso de formación y capacitación a supervisores, que redunda en el seguimiento de las obras y en el control de la eficiencia de los recursos.</t>
  </si>
  <si>
    <t>Analizar aptitudes del supervisor con respecto a contratos a supervisar.</t>
  </si>
  <si>
    <t>Debilidad en la información de seguimiento a obras desarrolladas en el Municipio que impida el control de los recursos de Delineación Urbana.</t>
  </si>
  <si>
    <t>Realizar los seguimientos y verificación mensual según su área competente.</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</si>
  <si>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</si>
  <si>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</si>
  <si>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</si>
  <si>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Calificar el cumplimiento de las especificaciones técnicas que deben cumplir los bienes y/o servicios ofrecidos. Evaluar el cumplimiento de los espacios de tiempo señalados y los compromisos adquiridos en el proceso contractual.</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</si>
  <si>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</si>
  <si>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</si>
  <si>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Incumplimiento del procedimiento de archivo debido al desconocimiento de Funciones y Responsabilidades.</t>
  </si>
  <si>
    <t>Capacitaciones e inducción en manejo y gestión de archivo.</t>
  </si>
  <si>
    <t>Aceptar 
el Riesgo</t>
  </si>
  <si>
    <t>Reducir 
el Riesgo</t>
  </si>
  <si>
    <t>Evitar 
el Riesgo</t>
  </si>
  <si>
    <t>Compartir 
el Riesgo</t>
  </si>
  <si>
    <t>PERIODICIDAD DEL SEGUIMIENTO</t>
  </si>
  <si>
    <t>Cuatrimestral</t>
  </si>
  <si>
    <t>Diario</t>
  </si>
  <si>
    <t>Evaluar Código de Integridad.
Tener registro de control de pagos (Informes de Gestion Financiera).</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</si>
  <si>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</si>
  <si>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</si>
  <si>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</si>
  <si>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Validación aleatoria de los pliegos de contratación. 
(Fallas detectadas en validaciones / N° de contratos suscritos)</t>
  </si>
  <si>
    <t>Verificar que los supervisores de los contratos cumplan con la normatividad 
(N° de funcionarios notificados para ejercer la supervisión de los contratos / N° de convenios y/o contratos suscritos por el BIF.</t>
  </si>
  <si>
    <t>Tener en cuenta los requisitos legales a la hora de autorizar las actas de supervisión. Verificar el cumplimiento del objeto contractual.
(Supervisión con el lleno de los requisitos / Total de contratos legalizados)</t>
  </si>
  <si>
    <t>Verificar las supervisiones de los contratos que cumplan con la normatividad (Actas de designación de supervisores de contratos idóneos para tal fin)</t>
  </si>
  <si>
    <t>Contratar personal de apoyo al seguimiento de las construcciones. Seguimiento a los informes de visitas.</t>
  </si>
  <si>
    <t>Anual</t>
  </si>
  <si>
    <t>Realizar el acuerdo de convocatoria con la CNSC. Actualización del manual de funciones y su contenido. Reportar las vacantes definitivas
a la CNSC.</t>
  </si>
  <si>
    <t>Revisión y acompañamiento a los procesos de evaluación de bienes y servicios, mediante la revisión aleatoria de los formatos correspondientes. (N° de evaluaciones proveedores de bienes y servicios realizadas / N° de procesos de contratación de bienes y servicios, radicados) * 100</t>
  </si>
  <si>
    <t>Actas y listados de asistencia a las capacitaciones y/o socializaciones en temas de gestión documental.</t>
  </si>
  <si>
    <t>Actas y listados de asistencia a las capacitaciones y/o socializaciones en temas de gestión documental (N° funcionarios capacitados / Total funcionarios de la Entidad)</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</si>
  <si>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</si>
  <si>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</si>
  <si>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</si>
  <si>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Revisar, actualizar y aprobar la Política de Administración del Riesgo del Banco Inmobiliario de Floridablanca - BIF con base en la GUÍA PARA LA ADMINISTRACIÓN DEL RIESGO Y EL DISEÑO DE CONTROLES EN ENTIDADES PÚBLICAS (Versión 5).</t>
  </si>
  <si>
    <t>Sensibilizar a los funcionarios acerca de la importancia de la Política de Administración del Riesgo.</t>
  </si>
  <si>
    <t>Publicar la Política de Administración del Riesgo (debidamente actualizada) en el sitio web de la Entidad.</t>
  </si>
  <si>
    <t>Una (1) Política de Administración del Riesgo debidamente publicada.</t>
  </si>
  <si>
    <t>Una (1) Política de Administración del Riesgo revisada, actualizada y aprobada.</t>
  </si>
  <si>
    <t>Elaborar y aprobar el Mapa de Riesgos de Corrupción (como parte del PAAC 2021 del BIF) con base en la GUÍA PARA LA ADMINISTRACIÓN DEL RIESGO Y EL DISEÑO DE CONTROLES EN ENTIDADES PÚBLICAS (Versión 5).</t>
  </si>
  <si>
    <t>Una (1) actividad de sensibilización en relación con la Política de Administración del Riesgo.</t>
  </si>
  <si>
    <t>Publicar el Plan Anticorrupción y de Atención al Ciudadano "PAAC" 2021 y el Mapa de Riesgos de Corrupción "MRC" 2021 en el sitio web de la Entidad.</t>
  </si>
  <si>
    <t>Un (1) Mapa de Riesgos de Corrupción (MRC) elaborado y aprobado.</t>
  </si>
  <si>
    <t>Una (1) actividad de socialización sobre la estructura y responsabilidades del PAAC y el MRC.</t>
  </si>
  <si>
    <t>Un (1) PAAC 2021 y un (1) MRC 2021 debidamente publicados (empleando una herramienta integrada).</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</si>
  <si>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30-Abr-2021:</t>
    </r>
    <r>
      <rPr>
        <sz val="11"/>
        <color theme="1"/>
        <rFont val="Calibri"/>
        <family val="2"/>
        <scheme val="minor"/>
      </rPr>
      <t xml:space="preserve"> Publicación en May-2021.
• </t>
    </r>
    <r>
      <rPr>
        <b/>
        <sz val="11"/>
        <color theme="1"/>
        <rFont val="Calibri"/>
        <family val="2"/>
        <scheme val="minor"/>
      </rPr>
      <t xml:space="preserve">Corte a 31-Ago-201: </t>
    </r>
    <r>
      <rPr>
        <sz val="11"/>
        <color theme="1"/>
        <rFont val="Calibri"/>
        <family val="2"/>
        <scheme val="minor"/>
      </rPr>
      <t xml:space="preserve">Publicación en Sep-2021.
• </t>
    </r>
    <r>
      <rPr>
        <b/>
        <sz val="11"/>
        <color theme="1"/>
        <rFont val="Calibri"/>
        <family val="2"/>
        <scheme val="minor"/>
      </rPr>
      <t xml:space="preserve">Corte a 31-Dic-2021: </t>
    </r>
    <r>
      <rPr>
        <sz val="11"/>
        <color theme="1"/>
        <rFont val="Calibri"/>
        <family val="2"/>
        <scheme val="minor"/>
      </rPr>
      <t>Publicación en Ene-2022.</t>
    </r>
  </si>
  <si>
    <t>Tres (3) seguimientos al PAAC 2021 practicados y publicados (el último de los seguimiento será publicado en el mes de Ene-2022).</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</si>
  <si>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</si>
  <si>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</si>
  <si>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</si>
  <si>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</si>
  <si>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</si>
  <si>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</si>
  <si>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</si>
  <si>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</si>
  <si>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Coordinar con la Administración Municipal de Floridablanca las acciones previas a realizar en el Marco de la Estrategia de Rendición de Cuentas determinada por la Alcaldía.</t>
  </si>
  <si>
    <t>Ejecución y evaluación de la estrategia de rendición de cuentas</t>
  </si>
  <si>
    <t>Participación del Banco Inmobiliario de Floridablanca - BIF en la Audiencia Pública de Rendición de Cuentas llevada a cabo por la Administración Municipal de Floridablanca.</t>
  </si>
  <si>
    <t>Dirección General</t>
  </si>
  <si>
    <t>Evidencia de Participación del BIF en la Audiencia Pública</t>
  </si>
  <si>
    <t>Evaluar la ejecución de las actividades establecidas en el tercer componente del PAAC denominado "Rendición de Cuentas" con corte a 31-Dic-2021 (Informe generado y publicado en Ene-2022).</t>
  </si>
  <si>
    <t>Talento 
Humano</t>
  </si>
  <si>
    <t>Realizar una (1) campaña se sensibilización dirigida a los servidores públicos del BIF con el objetivo de fortalecer la cultura de servicio al ciudadano.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</si>
  <si>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</si>
  <si>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</si>
  <si>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</si>
  <si>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</si>
  <si>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Normalmente, el Banco Inmobiliario de Floridablanca - BIF cuenta con cinco (5) mecanismos para la atención al ciudadano, no obstante, en virtud de la emergencia económica, social y ecológica vigente en todo el territorio nacional, a la fecha de elaboración de este Plan, sólo se encuentran activos los canales no presenciales.</t>
  </si>
  <si>
    <t>En el marco del rol "Enfoque Hacia la Prevención" (Decreto 648 de 2017) llevar a cabo una actividad de sensibilización dirigida a los funcionarios de la Entidad, en relación con la estructura y composición del Mapa de Riesgos de Corrupción (y en general del PAAC 2021 del BIF), haciendo énfasis en sus responsabilidades individuales frente al mismo.</t>
  </si>
  <si>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89.1</t>
    </r>
  </si>
  <si>
    <t>Consolidar, aprobar y publicar el Plan Anual de Adquisiciones (PAA) 2021.</t>
  </si>
  <si>
    <t xml:space="preserve">Mínimo una (1) reunión del grupo de trabajo designado </t>
  </si>
  <si>
    <t>Un (1) Informe de Gestión y Resultados 2021, debidamente elaborado.</t>
  </si>
  <si>
    <t>Coordinación de Actividades a través de los medios logísticos determinados para ello.</t>
  </si>
  <si>
    <t>Mínimo dos (2) publicaciones o invitaciones a través de redes sociales y página web (una en cada medio).</t>
  </si>
  <si>
    <t>Un (1) Informe de Seguimiento y/o Evaluación (generado y publicado en Ene-2022).</t>
  </si>
  <si>
    <t>Un (1) PAA - 2021 debidamente aprobado y publicado.</t>
  </si>
  <si>
    <t>Un (1) Plan Anual de Auditoría 2021 debidamente aprobado y publicado.</t>
  </si>
  <si>
    <t>Elaborar, aprobar y publicar el Plan Anual de Auditoría 2021.</t>
  </si>
  <si>
    <t>Doce (12) estados financieros elaborados y publicados dentro del mes siguiente a su fecha de corte.</t>
  </si>
  <si>
    <t>Doce (12) ejecuciones presupuestales elaboradas y publicadas dentro del mes siguiente a su fecha de corte.</t>
  </si>
  <si>
    <t>Profesional Universitario - Gestión Contable</t>
  </si>
  <si>
    <t>Elaborar y publicar la ejecución presupuestal de la Entidad (la información de Dic-2021 será publicada en Ene-2022).</t>
  </si>
  <si>
    <t>Elaborar y publicar mensualmente los Estados Financieros de la Entidad (la información de Dic-2021 será publicada en Ene-2022).</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</si>
  <si>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</si>
  <si>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</si>
  <si>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</si>
  <si>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</si>
  <si>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Canales de acceso disponibles (página web).</t>
  </si>
  <si>
    <t>Citerios Diferenciales de Accesibilidad</t>
  </si>
  <si>
    <t>Página web disponible con cumplimiento de criterios AAA</t>
  </si>
  <si>
    <t>Monitoreo del Acceso a la Información Pública</t>
  </si>
  <si>
    <t>Verificación semestral de la atención de las PQRSD y publicación del informe respectivo (el informe correspondiente al segundo semestre de 2021, será publicado en Ene-2022).</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</si>
  <si>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</si>
  <si>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</si>
  <si>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</si>
  <si>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</si>
  <si>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Garantizar el mantenimiento y la disponibilidad de los canales virtuales de acceso y consulta a la ciudadanía.</t>
  </si>
  <si>
    <t>Fortalecimiento de los Canales de Atención</t>
  </si>
  <si>
    <t>Llevar a cabo una campaña estimulando a la ciudadanía para usar el chat virtual dispuesto por la Entidad.</t>
  </si>
  <si>
    <t>Relacionamiento 
con el Ciudadano</t>
  </si>
  <si>
    <t>Realizar una (1) campaña de difusión para que los servidores públicos del BIF conozcan y accedan a los beneficios del "Programa Servimos" del Departamento Administrativo de la Función Pública.</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</si>
  <si>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</si>
  <si>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</si>
  <si>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</si>
  <si>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</si>
  <si>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Vinculación de servidores públicos mediante concursos de méritos que evalúan competencias funcionales y comportamentales, administrados por la Comisión Nacional del Servicio Civil - CNSC.</t>
  </si>
  <si>
    <t>De acuerdo con lo establecido en el Decreto 1083 de 2015 (adicionado por el Decreto 648 de 2017), gestionar la elaboración y aprobación del Código de Ética del Auditor Interno (bajo los principios de integridad, objetividad, confidencialidad, competencia y gestión de los conflictos de interés).</t>
  </si>
  <si>
    <t>Profesional Universitario - 
Gestion Financiera</t>
  </si>
  <si>
    <t>Profesional Especializado -  
Talento Humano</t>
  </si>
  <si>
    <t>Técnico Operativo - 
Almacén e Inventarios</t>
  </si>
  <si>
    <t>Técnico Operativo -
Gestión Documental</t>
  </si>
  <si>
    <t>Profesional Especializado -  
Control Interno</t>
  </si>
  <si>
    <t>01/02/2021</t>
  </si>
  <si>
    <t>30/06/2021</t>
  </si>
  <si>
    <t>31/05/2021</t>
  </si>
  <si>
    <t>Profesional Universitario - 
Gestión Financiera</t>
  </si>
  <si>
    <t>Garantizar que la página web de la Entidad cumpla con los criterios de accesibilidad AAA.</t>
  </si>
  <si>
    <t>A traves del sistema interno de correspondencia SIGO generar una alerta para el funcionario responsable de proyectar la respuesta.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</si>
  <si>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</si>
  <si>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</si>
  <si>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</si>
  <si>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</si>
  <si>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</si>
  <si>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</si>
  <si>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</si>
  <si>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</si>
  <si>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Coordinar con el soporte GD para capacitar al personal del área financiera y establecer los parámetros para minimizar el riesgo.</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</si>
  <si>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</si>
  <si>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</si>
  <si>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</si>
  <si>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</si>
  <si>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</si>
  <si>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</si>
  <si>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</si>
  <si>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</si>
  <si>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</si>
  <si>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</si>
  <si>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</si>
  <si>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El Profesional Universitario - Gestión TIC's permanentemente  verifica la coherencia entre la información remitida y divulgada, y de igual froma revisa la información de forma previa a su publicación en la página web de la Entidad.</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</si>
  <si>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</si>
  <si>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</si>
  <si>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</si>
  <si>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</si>
  <si>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En el Plan Anual de Adquisiciones se incluyó la adquisición de licenciaS CAL que permitirán controlar los protocolos de seguridad de la Entidad evitando así la pérdida de información.</t>
  </si>
  <si>
    <t>Se realizarán copias de seguridad en un disco duro externo.</t>
  </si>
  <si>
    <t>Incumplimiento de las metas asignadas a la Entidad en el Plan de Desarrollo Municipal debido a presiones externas.</t>
  </si>
  <si>
    <t>Ausencia de planes estratégicos en la Entidad (Plan de Acción y demás integrados) debido a presiones internas o externas.</t>
  </si>
  <si>
    <t>Emisión de una circular donde se establecen las responsabilidades en relación con la elaboración y publicación de los planes estratégicos integrados del BIF.</t>
  </si>
  <si>
    <t>Cada líder de proceso debe realizar seguimiento permanente al comportamiento de las actividades a su cargo, tanto del Plan de Desarrollo Municipal, como de los Planes Estratégicos Institucionales.</t>
  </si>
  <si>
    <t>Cada Líder de Proceso</t>
  </si>
  <si>
    <t>Trimestral</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</si>
  <si>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</si>
  <si>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</si>
  <si>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Adecuar unos sitemas de alerta en el software de GD en módulo de facturación y cartera.</t>
  </si>
  <si>
    <t>Profesional Universitario - Gestión de TIC's</t>
  </si>
  <si>
    <t>Racionalizar la totalidad del trámite, para lograr que el mismo se lleve a cabo de forma virtual.</t>
  </si>
  <si>
    <t>Establecer canales de atención virtual para la realización del trámite.</t>
  </si>
  <si>
    <t>Racionalizar los pasos N° 2 y 3 del trámite (Radicación de  Documentos y Notificación de la Respuesta), los cuales actualmente se realizan presencialmente, con el objetivo de que se lleven a cabo de forma virtual.</t>
  </si>
  <si>
    <t>Establecer canales de atención virtual para los pasos 2 y 3 del trámite.</t>
  </si>
  <si>
    <t>No tener que asistir presencialmente a la Entidad para la radicación de documentos.</t>
  </si>
  <si>
    <t>No tener que asistir presencialmente a la Entidad para realizar el trámite.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</si>
</sst>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quot;\ * #,##0.00_-;\-&quot;$&quot;\ * #,##0.00_-;_-&quot;$&quot;\ * &quot;-&quot;??_-;_-@_-"/>
    <numFmt numFmtId="165" formatCode="#,##0_ ;\-#,##0\ "/>
    <numFmt numFmtId="166" formatCode="dd/mm/yyyy;@"/>
    <numFmt numFmtId="167"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164" fontId="8" fillId="0" borderId="0" applyFont="0" applyFill="0" applyBorder="0" applyAlignment="0" applyProtection="0"/>
  </cellStyleXfs>
  <cellXfs count="100">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1" xfId="0" applyFont="1" applyFill="1" applyBorder="1" applyAlignment="1">
      <alignment horizontal="center" vertical="center" wrapText="1"/>
    </xf>
    <xf numFmtId="0" fontId="1" fillId="4" borderId="7" xfId="0" applyFont="1" applyFill="1" applyBorder="1" applyAlignment="1">
      <alignment vertical="center"/>
    </xf>
    <xf numFmtId="0" fontId="1" fillId="4" borderId="1" xfId="0" applyFont="1" applyFill="1" applyBorder="1" applyAlignment="1">
      <alignment horizontal="center" vertical="center" wrapText="1"/>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6" fillId="0" borderId="0"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1" fillId="0" borderId="0" xfId="0" applyFont="1" applyBorder="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0" fontId="6" fillId="7" borderId="1" xfId="0" applyFont="1" applyFill="1" applyBorder="1" applyAlignment="1">
      <alignment horizontal="center" vertical="center" wrapText="1"/>
    </xf>
    <xf numFmtId="165"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6" fontId="0" fillId="0" borderId="1" xfId="0" applyNumberFormat="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7" fontId="7" fillId="0" borderId="0" xfId="0" applyNumberFormat="1" applyFont="1" applyAlignment="1">
      <alignment vertical="center" wrapText="1"/>
    </xf>
    <xf numFmtId="167" fontId="10" fillId="6" borderId="6" xfId="0" applyNumberFormat="1" applyFont="1" applyFill="1" applyBorder="1" applyAlignment="1">
      <alignment horizontal="center" vertical="center" wrapText="1"/>
    </xf>
    <xf numFmtId="0" fontId="0" fillId="0" borderId="0" xfId="0" applyAlignment="1">
      <alignment vertical="center" wrapText="1"/>
    </xf>
    <xf numFmtId="166" fontId="0" fillId="2" borderId="1" xfId="0" applyNumberFormat="1" applyFill="1" applyBorder="1" applyAlignment="1">
      <alignment horizontal="center" vertical="center" wrapText="1"/>
    </xf>
    <xf numFmtId="0" fontId="7" fillId="0" borderId="4" xfId="0" applyFont="1" applyBorder="1" applyAlignment="1">
      <alignment horizontal="justify"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1" fillId="4" borderId="1" xfId="0" applyFont="1" applyFill="1" applyBorder="1" applyAlignment="1">
      <alignment horizontal="center" vertical="center"/>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 xfId="0" applyFill="1" applyBorder="1" applyAlignment="1">
      <alignment horizontal="justify" vertical="center" wrapText="1"/>
    </xf>
    <xf numFmtId="0" fontId="0" fillId="2"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7" fillId="0" borderId="4" xfId="0" applyFont="1" applyBorder="1" applyAlignment="1">
      <alignment horizontal="justify" vertical="center" wrapText="1"/>
    </xf>
    <xf numFmtId="0" fontId="7" fillId="0" borderId="5"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 xfId="0" applyFont="1" applyFill="1" applyBorder="1" applyAlignment="1">
      <alignment horizontal="justify" vertical="center" wrapText="1"/>
    </xf>
    <xf numFmtId="0" fontId="7" fillId="0" borderId="5"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7" fillId="0" borderId="4" xfId="0" applyFont="1" applyFill="1" applyBorder="1" applyAlignment="1">
      <alignment horizontal="left" vertical="center" wrapText="1"/>
    </xf>
    <xf numFmtId="0" fontId="7" fillId="0" borderId="6" xfId="0" applyFont="1" applyFill="1" applyBorder="1" applyAlignment="1">
      <alignment horizontal="left" vertical="center" wrapText="1"/>
    </xf>
    <xf numFmtId="0" fontId="6" fillId="6" borderId="1"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7" borderId="1"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cellXfs>
  <cellStyles count="4">
    <cellStyle name="Moneda" xfId="3" builtinId="4"/>
    <cellStyle name="Normal" xfId="0" builtinId="0"/>
    <cellStyle name="Normal 2" xfId="1"/>
    <cellStyle name="Porcentaje" xfId="2" builtinId="5"/>
  </cellStyles>
  <dxfs count="100">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a16="http://schemas.microsoft.com/office/drawing/2014/main" xmlns="" id="{00000000-0008-0000-0000-000051000000}"/>
            </a:ext>
          </a:extLst>
        </xdr:cNvPr>
        <xdr:cNvGrpSpPr/>
      </xdr:nvGrpSpPr>
      <xdr:grpSpPr>
        <a:xfrm>
          <a:off x="0" y="5717"/>
          <a:ext cx="9180195" cy="6094612"/>
          <a:chOff x="0" y="15241"/>
          <a:chExt cx="9410700" cy="6482060"/>
        </a:xfrm>
      </xdr:grpSpPr>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a16="http://schemas.microsoft.com/office/drawing/2014/main" xmlns="" id="{00000000-0008-0000-0000-000006000000}"/>
              </a:ext>
            </a:extLst>
          </xdr:cNvPr>
          <xdr:cNvSpPr/>
        </xdr:nvSpPr>
        <xdr:spPr>
          <a:xfrm>
            <a:off x="2210333" y="431216"/>
            <a:ext cx="5834623" cy="624530"/>
          </a:xfrm>
          <a:prstGeom prst="rect">
            <a:avLst/>
          </a:prstGeom>
          <a:noFill/>
        </xdr:spPr>
        <xdr:txBody>
          <a:bodyPr wrap="square" lIns="91440" tIns="45720" rIns="91440" bIns="45720" anchor="ctr" anchorCtr="0">
            <a:noAutofit/>
          </a:bodyPr>
          <a:lstStyle/>
          <a:p>
            <a:pPr algn="l"/>
            <a:r>
              <a:rPr lang="es-ES" sz="1700" b="0"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l"/>
            <a:r>
              <a:rPr lang="es-ES" sz="1700" b="0" cap="none" spc="0">
                <a:ln w="0"/>
                <a:solidFill>
                  <a:schemeClr val="accent5">
                    <a:lumMod val="75000"/>
                  </a:schemeClr>
                </a:solidFill>
                <a:effectLst>
                  <a:reflection blurRad="6350" stA="53000" endA="300" endPos="35500" dir="5400000" sy="-90000" algn="bl" rotWithShape="0"/>
                </a:effectLst>
              </a:rPr>
              <a:t>Vigencia 2021</a:t>
            </a:r>
          </a:p>
        </xdr:txBody>
      </xdr:sp>
      <xdr:sp macro="" textlink="">
        <xdr:nvSpPr>
          <xdr:cNvPr id="76" name="CuadroTexto 75">
            <a:extLst>
              <a:ext uri="{FF2B5EF4-FFF2-40B4-BE49-F238E27FC236}">
                <a16:creationId xmlns:a16="http://schemas.microsoft.com/office/drawing/2014/main" xmlns=""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Aprobado por: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r>
              <a:rPr lang="es-CO" sz="1100" b="0" baseline="0">
                <a:solidFill>
                  <a:schemeClr val="dk1"/>
                </a:solidFill>
                <a:effectLst/>
                <a:latin typeface="+mn-lt"/>
                <a:ea typeface="+mn-ea"/>
                <a:cs typeface="+mn-cs"/>
              </a:rPr>
              <a:t>Sesión N° 01 - 2021, XX-Ene-2021</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1752600" y="1034125"/>
            <a:ext cx="6438900" cy="73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9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a16="http://schemas.microsoft.com/office/drawing/2014/main" xmlns="" id="{00000000-0008-0000-0000-000007000000}"/>
            </a:ext>
          </a:extLst>
        </xdr:cNvPr>
        <xdr:cNvGrpSpPr/>
      </xdr:nvGrpSpPr>
      <xdr:grpSpPr>
        <a:xfrm>
          <a:off x="548640" y="1834515"/>
          <a:ext cx="2828110" cy="1017238"/>
          <a:chOff x="548640" y="2209800"/>
          <a:chExt cx="2911930" cy="979138"/>
        </a:xfrm>
      </xdr:grpSpPr>
      <xdr:grpSp>
        <xdr:nvGrpSpPr>
          <xdr:cNvPr id="33" name="Grupo 32">
            <a:extLst>
              <a:ext uri="{FF2B5EF4-FFF2-40B4-BE49-F238E27FC236}">
                <a16:creationId xmlns:a16="http://schemas.microsoft.com/office/drawing/2014/main" xmlns=""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a16="http://schemas.microsoft.com/office/drawing/2014/main" xmlns=""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a16="http://schemas.microsoft.com/office/drawing/2014/main" xmlns=""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a16="http://schemas.microsoft.com/office/drawing/2014/main" xmlns="" id="{00000000-0008-0000-0000-000009000000}"/>
            </a:ext>
          </a:extLst>
        </xdr:cNvPr>
        <xdr:cNvGrpSpPr/>
      </xdr:nvGrpSpPr>
      <xdr:grpSpPr>
        <a:xfrm>
          <a:off x="3345180" y="1834515"/>
          <a:ext cx="2835730" cy="1017238"/>
          <a:chOff x="3429000" y="2209800"/>
          <a:chExt cx="2919550" cy="979138"/>
        </a:xfrm>
      </xdr:grpSpPr>
      <xdr:grpSp>
        <xdr:nvGrpSpPr>
          <xdr:cNvPr id="42" name="Grupo 41">
            <a:extLst>
              <a:ext uri="{FF2B5EF4-FFF2-40B4-BE49-F238E27FC236}">
                <a16:creationId xmlns:a16="http://schemas.microsoft.com/office/drawing/2014/main" xmlns=""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a16="http://schemas.microsoft.com/office/drawing/2014/main" xmlns=""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a16="http://schemas.microsoft.com/office/drawing/2014/main" xmlns=""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a16="http://schemas.microsoft.com/office/drawing/2014/main" xmlns="" id="{00000000-0008-0000-0000-00000A000000}"/>
            </a:ext>
          </a:extLst>
        </xdr:cNvPr>
        <xdr:cNvGrpSpPr/>
      </xdr:nvGrpSpPr>
      <xdr:grpSpPr>
        <a:xfrm>
          <a:off x="6155055" y="1834515"/>
          <a:ext cx="2835730" cy="998220"/>
          <a:chOff x="6301740" y="2209800"/>
          <a:chExt cx="2919550" cy="960120"/>
        </a:xfrm>
      </xdr:grpSpPr>
      <xdr:grpSp>
        <xdr:nvGrpSpPr>
          <xdr:cNvPr id="56" name="Grupo 55">
            <a:extLst>
              <a:ext uri="{FF2B5EF4-FFF2-40B4-BE49-F238E27FC236}">
                <a16:creationId xmlns:a16="http://schemas.microsoft.com/office/drawing/2014/main" xmlns=""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a16="http://schemas.microsoft.com/office/drawing/2014/main" xmlns=""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a16="http://schemas.microsoft.com/office/drawing/2014/main" xmlns=""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a16="http://schemas.microsoft.com/office/drawing/2014/main" xmlns="" id="{00000000-0008-0000-0000-000011000000}"/>
            </a:ext>
          </a:extLst>
        </xdr:cNvPr>
        <xdr:cNvGrpSpPr/>
      </xdr:nvGrpSpPr>
      <xdr:grpSpPr>
        <a:xfrm>
          <a:off x="548640" y="3232785"/>
          <a:ext cx="2828110" cy="1055338"/>
          <a:chOff x="548640" y="3649980"/>
          <a:chExt cx="2911930" cy="1009618"/>
        </a:xfrm>
      </xdr:grpSpPr>
      <xdr:grpSp>
        <xdr:nvGrpSpPr>
          <xdr:cNvPr id="51" name="Grupo 50">
            <a:extLst>
              <a:ext uri="{FF2B5EF4-FFF2-40B4-BE49-F238E27FC236}">
                <a16:creationId xmlns:a16="http://schemas.microsoft.com/office/drawing/2014/main" xmlns=""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a16="http://schemas.microsoft.com/office/drawing/2014/main" xmlns=""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a16="http://schemas.microsoft.com/office/drawing/2014/main" xmlns="" id="{00000000-0008-0000-0000-00000F000000}"/>
            </a:ext>
          </a:extLst>
        </xdr:cNvPr>
        <xdr:cNvGrpSpPr/>
      </xdr:nvGrpSpPr>
      <xdr:grpSpPr>
        <a:xfrm>
          <a:off x="3345180" y="3232786"/>
          <a:ext cx="2835730" cy="1070577"/>
          <a:chOff x="3429000" y="3649981"/>
          <a:chExt cx="2919550" cy="1024857"/>
        </a:xfrm>
      </xdr:grpSpPr>
      <xdr:grpSp>
        <xdr:nvGrpSpPr>
          <xdr:cNvPr id="62" name="Grupo 61">
            <a:extLst>
              <a:ext uri="{FF2B5EF4-FFF2-40B4-BE49-F238E27FC236}">
                <a16:creationId xmlns:a16="http://schemas.microsoft.com/office/drawing/2014/main" xmlns=""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a16="http://schemas.microsoft.com/office/drawing/2014/main" xmlns=""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a16="http://schemas.microsoft.com/office/drawing/2014/main" xmlns=""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a16="http://schemas.microsoft.com/office/drawing/2014/main" xmlns="" id="{00000000-0008-0000-0000-000002000000}"/>
            </a:ext>
          </a:extLst>
        </xdr:cNvPr>
        <xdr:cNvGrpSpPr/>
      </xdr:nvGrpSpPr>
      <xdr:grpSpPr>
        <a:xfrm>
          <a:off x="6162675" y="4638675"/>
          <a:ext cx="2805165" cy="1032568"/>
          <a:chOff x="6162675" y="5200650"/>
          <a:chExt cx="2805165" cy="1032568"/>
        </a:xfrm>
      </xdr:grpSpPr>
      <xdr:sp macro="" textlink="">
        <xdr:nvSpPr>
          <xdr:cNvPr id="69" name="CuadroTexto 68">
            <a:extLst>
              <a:ext uri="{FF2B5EF4-FFF2-40B4-BE49-F238E27FC236}">
                <a16:creationId xmlns:a16="http://schemas.microsoft.com/office/drawing/2014/main" xmlns=""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a16="http://schemas.microsoft.com/office/drawing/2014/main" xmlns=""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a16="http://schemas.microsoft.com/office/drawing/2014/main" xmlns="" id="{8A3B81FB-DC2A-4A9D-9A80-05AEF3211495}"/>
            </a:ext>
          </a:extLst>
        </xdr:cNvPr>
        <xdr:cNvGrpSpPr/>
      </xdr:nvGrpSpPr>
      <xdr:grpSpPr>
        <a:xfrm>
          <a:off x="6162675" y="3240405"/>
          <a:ext cx="2816789" cy="998220"/>
          <a:chOff x="6309360" y="3110865"/>
          <a:chExt cx="2900609" cy="960120"/>
        </a:xfrm>
      </xdr:grpSpPr>
      <xdr:grpSp>
        <xdr:nvGrpSpPr>
          <xdr:cNvPr id="11" name="Grupo 10">
            <a:extLst>
              <a:ext uri="{FF2B5EF4-FFF2-40B4-BE49-F238E27FC236}">
                <a16:creationId xmlns:a16="http://schemas.microsoft.com/office/drawing/2014/main" xmlns=""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a16="http://schemas.microsoft.com/office/drawing/2014/main" xmlns=""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a16="http://schemas.microsoft.com/office/drawing/2014/main" xmlns=""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a16="http://schemas.microsoft.com/office/drawing/2014/main" xmlns=""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 xmlns:a1611="http://schemas.microsoft.com/office/drawing/2016/11/main" r:id="rId6"/>
              </a:ext>
            </a:extLst>
          </a:blip>
          <a:stretch>
            <a:fillRect/>
          </a:stretch>
        </xdr:blipFill>
        <xdr:spPr>
          <a:xfrm rot="16973904">
            <a:off x="8642611" y="3482714"/>
            <a:ext cx="588688" cy="546029"/>
          </a:xfrm>
          <a:prstGeom prst="rect">
            <a:avLst/>
          </a:prstGeom>
        </xdr:spPr>
      </xdr:pic>
    </xdr:grpSp>
    <xdr:clientData/>
  </xdr:twoCellAnchor>
  <xdr:oneCellAnchor>
    <xdr:from>
      <xdr:col>3</xdr:col>
      <xdr:colOff>577235</xdr:colOff>
      <xdr:row>22</xdr:row>
      <xdr:rowOff>69348</xdr:rowOff>
    </xdr:from>
    <xdr:ext cx="3547089" cy="1187952"/>
    <xdr:sp macro="" textlink="">
      <xdr:nvSpPr>
        <xdr:cNvPr id="14" name="Rectángulo 13"/>
        <xdr:cNvSpPr/>
      </xdr:nvSpPr>
      <xdr:spPr>
        <a:xfrm>
          <a:off x="2891810" y="4260348"/>
          <a:ext cx="3547089" cy="1187952"/>
        </a:xfrm>
        <a:prstGeom prst="rect">
          <a:avLst/>
        </a:prstGeom>
        <a:noFill/>
      </xdr:spPr>
      <xdr:txBody>
        <a:bodyPr wrap="square" lIns="91440" tIns="45720" rIns="91440" bIns="45720">
          <a:noAutofit/>
        </a:bodyPr>
        <a:lstStyle/>
        <a:p>
          <a:pPr algn="ctr"/>
          <a:r>
            <a:rPr lang="es-CO" sz="25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DOCUMENTO </a:t>
          </a:r>
        </a:p>
        <a:p>
          <a:pPr algn="ctr"/>
          <a:r>
            <a:rPr lang="es-CO" sz="25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BORRADOR SUJETO A COMENTARIOS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417667"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xmlns=""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xmlns=""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119669</xdr:colOff>
      <xdr:row>0</xdr:row>
      <xdr:rowOff>64616</xdr:rowOff>
    </xdr:from>
    <xdr:to>
      <xdr:col>1</xdr:col>
      <xdr:colOff>674417</xdr:colOff>
      <xdr:row>0</xdr:row>
      <xdr:rowOff>838669</xdr:rowOff>
    </xdr:to>
    <xdr:pic>
      <xdr:nvPicPr>
        <xdr:cNvPr id="2" name="Imagen 1" descr="Descripción: Descripción: E:\BIF COMPARTIDA\relogohorizontal\LOGO BIF HORIZONTAL PNG.png">
          <a:extLst>
            <a:ext uri="{FF2B5EF4-FFF2-40B4-BE49-F238E27FC236}">
              <a16:creationId xmlns:a16="http://schemas.microsoft.com/office/drawing/2014/main" xmlns=""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9669" y="64616"/>
          <a:ext cx="1464915"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a16="http://schemas.microsoft.com/office/drawing/2014/main" xmlns=""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xmlns=""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a16="http://schemas.microsoft.com/office/drawing/2014/main" xmlns=""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a16="http://schemas.microsoft.com/office/drawing/2014/main" xmlns=""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abSelected="1" zoomScaleNormal="100"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sheetProtection algorithmName="SHA-512" hashValue="a4mqMIWCWeL/0TxvcpD2EoVHXSS/05PHVVV0DeNYAW4Wqci4IGNjmgz96htt6v6cIBTp90rezecMHwrgySNfYw==" saltValue="3495Cagh1p5UeUuaOxwHuw==" spinCount="100000" sheet="1" objects="1" scenarios="1"/>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
  <sheetViews>
    <sheetView zoomScaleNormal="100" workbookViewId="0">
      <selection sqref="A1:B1"/>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49"/>
      <c r="B1" s="49"/>
      <c r="C1" s="50" t="s">
        <v>1</v>
      </c>
      <c r="D1" s="51"/>
      <c r="E1" s="51"/>
      <c r="F1" s="51"/>
      <c r="G1" s="51"/>
      <c r="H1" s="51"/>
      <c r="I1" s="51"/>
      <c r="J1" s="51"/>
      <c r="K1" s="49"/>
      <c r="L1" s="49"/>
      <c r="XFD1" s="27" t="s">
        <v>137</v>
      </c>
    </row>
    <row r="2" spans="1:12 16384:16384" ht="48.75" customHeight="1" x14ac:dyDescent="0.25">
      <c r="A2" s="3" t="s">
        <v>0</v>
      </c>
      <c r="B2" s="40" t="s">
        <v>2</v>
      </c>
      <c r="C2" s="40"/>
      <c r="D2" s="40"/>
      <c r="E2" s="40"/>
      <c r="F2" s="40"/>
      <c r="G2" s="40"/>
      <c r="H2" s="40"/>
      <c r="I2" s="40"/>
      <c r="J2" s="40"/>
      <c r="K2" s="40"/>
      <c r="L2" s="46" t="s">
        <v>5</v>
      </c>
    </row>
    <row r="3" spans="1:12 16384:16384" ht="48.75" customHeight="1" x14ac:dyDescent="0.25">
      <c r="A3" s="3" t="s">
        <v>130</v>
      </c>
      <c r="B3" s="40" t="s">
        <v>187</v>
      </c>
      <c r="C3" s="40"/>
      <c r="D3" s="40"/>
      <c r="E3" s="40"/>
      <c r="F3" s="40"/>
      <c r="G3" s="40"/>
      <c r="H3" s="40"/>
      <c r="I3" s="40"/>
      <c r="J3" s="40"/>
      <c r="K3" s="40"/>
      <c r="L3" s="47"/>
    </row>
    <row r="4" spans="1:12 16384:16384" ht="48.75" customHeight="1" x14ac:dyDescent="0.25">
      <c r="A4" s="3" t="s">
        <v>3</v>
      </c>
      <c r="B4" s="43" t="s">
        <v>4</v>
      </c>
      <c r="C4" s="44"/>
      <c r="D4" s="44"/>
      <c r="E4" s="44"/>
      <c r="F4" s="44"/>
      <c r="G4" s="44"/>
      <c r="H4" s="44"/>
      <c r="I4" s="44"/>
      <c r="J4" s="44"/>
      <c r="K4" s="45"/>
      <c r="L4" s="48"/>
    </row>
    <row r="5" spans="1:12 16384:16384" s="5" customFormat="1" ht="30.6" customHeight="1" x14ac:dyDescent="0.25">
      <c r="A5" s="42" t="s">
        <v>6</v>
      </c>
      <c r="B5" s="42"/>
      <c r="C5" s="42" t="s">
        <v>7</v>
      </c>
      <c r="D5" s="42"/>
      <c r="E5" s="42"/>
      <c r="F5" s="42"/>
      <c r="G5" s="42" t="s">
        <v>8</v>
      </c>
      <c r="H5" s="42"/>
      <c r="I5" s="42" t="s">
        <v>9</v>
      </c>
      <c r="J5" s="42"/>
      <c r="K5" s="4" t="s">
        <v>10</v>
      </c>
      <c r="L5" s="4" t="s">
        <v>11</v>
      </c>
    </row>
    <row r="6" spans="1:12 16384:16384" ht="106.5" customHeight="1" x14ac:dyDescent="0.25">
      <c r="A6" s="41" t="s">
        <v>12</v>
      </c>
      <c r="B6" s="41"/>
      <c r="C6" s="40" t="s">
        <v>188</v>
      </c>
      <c r="D6" s="40"/>
      <c r="E6" s="40"/>
      <c r="F6" s="40"/>
      <c r="G6" s="40" t="s">
        <v>192</v>
      </c>
      <c r="H6" s="40"/>
      <c r="I6" s="41" t="s">
        <v>208</v>
      </c>
      <c r="J6" s="41"/>
      <c r="K6" s="35" t="s">
        <v>267</v>
      </c>
      <c r="L6" s="35" t="s">
        <v>268</v>
      </c>
    </row>
    <row r="7" spans="1:12 16384:16384" ht="106.5" customHeight="1" x14ac:dyDescent="0.25">
      <c r="A7" s="41"/>
      <c r="B7" s="41"/>
      <c r="C7" s="40" t="s">
        <v>189</v>
      </c>
      <c r="D7" s="40"/>
      <c r="E7" s="40"/>
      <c r="F7" s="40"/>
      <c r="G7" s="40" t="s">
        <v>194</v>
      </c>
      <c r="H7" s="40"/>
      <c r="I7" s="41" t="s">
        <v>208</v>
      </c>
      <c r="J7" s="41"/>
      <c r="K7" s="35" t="s">
        <v>267</v>
      </c>
      <c r="L7" s="35" t="s">
        <v>268</v>
      </c>
    </row>
    <row r="8" spans="1:12 16384:16384" ht="106.5" customHeight="1" x14ac:dyDescent="0.25">
      <c r="A8" s="41"/>
      <c r="B8" s="41"/>
      <c r="C8" s="40" t="s">
        <v>190</v>
      </c>
      <c r="D8" s="40"/>
      <c r="E8" s="40"/>
      <c r="F8" s="40"/>
      <c r="G8" s="40" t="s">
        <v>191</v>
      </c>
      <c r="H8" s="40"/>
      <c r="I8" s="41" t="s">
        <v>208</v>
      </c>
      <c r="J8" s="41"/>
      <c r="K8" s="35" t="s">
        <v>267</v>
      </c>
      <c r="L8" s="35" t="s">
        <v>268</v>
      </c>
    </row>
    <row r="9" spans="1:12 16384:16384" ht="106.5" customHeight="1" x14ac:dyDescent="0.25">
      <c r="A9" s="41" t="s">
        <v>13</v>
      </c>
      <c r="B9" s="41"/>
      <c r="C9" s="40" t="s">
        <v>193</v>
      </c>
      <c r="D9" s="40"/>
      <c r="E9" s="40"/>
      <c r="F9" s="40"/>
      <c r="G9" s="40" t="s">
        <v>196</v>
      </c>
      <c r="H9" s="40"/>
      <c r="I9" s="41" t="s">
        <v>208</v>
      </c>
      <c r="J9" s="41"/>
      <c r="K9" s="28">
        <v>44197</v>
      </c>
      <c r="L9" s="28">
        <v>44227</v>
      </c>
    </row>
    <row r="10" spans="1:12 16384:16384" ht="106.5" customHeight="1" x14ac:dyDescent="0.25">
      <c r="A10" s="41"/>
      <c r="B10" s="41"/>
      <c r="C10" s="43" t="s">
        <v>195</v>
      </c>
      <c r="D10" s="44"/>
      <c r="E10" s="44"/>
      <c r="F10" s="45"/>
      <c r="G10" s="43" t="s">
        <v>198</v>
      </c>
      <c r="H10" s="45"/>
      <c r="I10" s="41" t="s">
        <v>208</v>
      </c>
      <c r="J10" s="41"/>
      <c r="K10" s="28">
        <v>44197</v>
      </c>
      <c r="L10" s="28">
        <v>44227</v>
      </c>
    </row>
    <row r="11" spans="1:12 16384:16384" ht="126" customHeight="1" x14ac:dyDescent="0.25">
      <c r="A11" s="41"/>
      <c r="B11" s="41"/>
      <c r="C11" s="40" t="s">
        <v>222</v>
      </c>
      <c r="D11" s="40"/>
      <c r="E11" s="40"/>
      <c r="F11" s="40"/>
      <c r="G11" s="40" t="s">
        <v>197</v>
      </c>
      <c r="H11" s="40"/>
      <c r="I11" s="41" t="s">
        <v>201</v>
      </c>
      <c r="J11" s="41"/>
      <c r="K11" s="28">
        <v>44228</v>
      </c>
      <c r="L11" s="28">
        <v>44286</v>
      </c>
    </row>
    <row r="12" spans="1:12 16384:16384" ht="143.25" customHeight="1" x14ac:dyDescent="0.25">
      <c r="A12" s="41" t="s">
        <v>14</v>
      </c>
      <c r="B12" s="41"/>
      <c r="C12" s="40" t="s">
        <v>199</v>
      </c>
      <c r="D12" s="40"/>
      <c r="E12" s="40"/>
      <c r="F12" s="40"/>
      <c r="G12" s="40" t="s">
        <v>200</v>
      </c>
      <c r="H12" s="40"/>
      <c r="I12" s="41" t="s">
        <v>201</v>
      </c>
      <c r="J12" s="41"/>
      <c r="K12" s="28">
        <v>44301</v>
      </c>
      <c r="L12" s="28">
        <v>44578</v>
      </c>
    </row>
  </sheetData>
  <sheetProtection algorithmName="SHA-512" hashValue="EBD+iMQPg3XFE8WS46H+Ofc8YMLGjTqVdGZ1u0oNW9QV5qlEfLOrGnwXxo4UNylbLi9Cx0UVlqd57xyZnibkyg==" saltValue="DUNwvFRbhqYpPTaX3v4RMQ==" spinCount="100000" sheet="1" objects="1" scenarios="1"/>
  <autoFilter ref="A5:L12">
    <filterColumn colId="0" showButton="0"/>
    <filterColumn colId="2" showButton="0"/>
    <filterColumn colId="3" showButton="0"/>
    <filterColumn colId="4" showButton="0"/>
    <filterColumn colId="6" showButton="0"/>
    <filterColumn colId="8" showButton="0"/>
  </autoFilter>
  <mergeCells count="35">
    <mergeCell ref="C8:F8"/>
    <mergeCell ref="G8:H8"/>
    <mergeCell ref="I8:J8"/>
    <mergeCell ref="A6:B8"/>
    <mergeCell ref="C10:F10"/>
    <mergeCell ref="G10:H10"/>
    <mergeCell ref="I10:J10"/>
    <mergeCell ref="C7:F7"/>
    <mergeCell ref="G7:H7"/>
    <mergeCell ref="I7:J7"/>
    <mergeCell ref="C9:F9"/>
    <mergeCell ref="G9:H9"/>
    <mergeCell ref="I9:J9"/>
    <mergeCell ref="B4:K4"/>
    <mergeCell ref="L2:L4"/>
    <mergeCell ref="A1:B1"/>
    <mergeCell ref="C1:J1"/>
    <mergeCell ref="K1:L1"/>
    <mergeCell ref="B2:K2"/>
    <mergeCell ref="B3:K3"/>
    <mergeCell ref="A5:B5"/>
    <mergeCell ref="C5:F5"/>
    <mergeCell ref="G5:H5"/>
    <mergeCell ref="I5:J5"/>
    <mergeCell ref="C6:F6"/>
    <mergeCell ref="G6:H6"/>
    <mergeCell ref="I6:J6"/>
    <mergeCell ref="G11:H11"/>
    <mergeCell ref="I11:J11"/>
    <mergeCell ref="G12:H12"/>
    <mergeCell ref="I12:J12"/>
    <mergeCell ref="A9:B11"/>
    <mergeCell ref="C11:F11"/>
    <mergeCell ref="C12:F12"/>
    <mergeCell ref="A12:B12"/>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73"/>
  <sheetViews>
    <sheetView zoomScaleNormal="100"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49"/>
      <c r="B1" s="49"/>
      <c r="C1" s="50" t="s">
        <v>15</v>
      </c>
      <c r="D1" s="51"/>
      <c r="E1" s="51"/>
      <c r="F1" s="51"/>
      <c r="G1" s="51"/>
      <c r="H1" s="51"/>
      <c r="I1" s="51"/>
      <c r="J1" s="51"/>
      <c r="K1" s="51"/>
      <c r="L1" s="51"/>
      <c r="M1" s="51"/>
      <c r="N1" s="51"/>
      <c r="O1" s="49"/>
      <c r="P1" s="49"/>
      <c r="XFD1" s="27" t="s">
        <v>137</v>
      </c>
    </row>
    <row r="2" spans="1:16 16384:16384" ht="39" customHeight="1" x14ac:dyDescent="0.25">
      <c r="A2" s="3" t="s">
        <v>0</v>
      </c>
      <c r="B2" s="40" t="s">
        <v>23</v>
      </c>
      <c r="C2" s="40"/>
      <c r="D2" s="40"/>
      <c r="E2" s="40"/>
      <c r="F2" s="40"/>
      <c r="G2" s="40"/>
      <c r="H2" s="40"/>
      <c r="I2" s="40"/>
      <c r="J2" s="40"/>
      <c r="K2" s="40"/>
      <c r="L2" s="40"/>
      <c r="M2" s="40"/>
      <c r="N2" s="40"/>
      <c r="O2" s="40"/>
      <c r="P2" s="46" t="s">
        <v>5</v>
      </c>
    </row>
    <row r="3" spans="1:16 16384:16384" ht="39" customHeight="1" x14ac:dyDescent="0.25">
      <c r="A3" s="3" t="s">
        <v>130</v>
      </c>
      <c r="B3" s="40" t="s">
        <v>35</v>
      </c>
      <c r="C3" s="40"/>
      <c r="D3" s="40"/>
      <c r="E3" s="40"/>
      <c r="F3" s="40"/>
      <c r="G3" s="40"/>
      <c r="H3" s="40"/>
      <c r="I3" s="40"/>
      <c r="J3" s="40"/>
      <c r="K3" s="40"/>
      <c r="L3" s="40"/>
      <c r="M3" s="40"/>
      <c r="N3" s="40"/>
      <c r="O3" s="40"/>
      <c r="P3" s="47"/>
    </row>
    <row r="4" spans="1:16 16384:16384" ht="39" customHeight="1" x14ac:dyDescent="0.25">
      <c r="A4" s="7" t="s">
        <v>3</v>
      </c>
      <c r="B4" s="53" t="s">
        <v>24</v>
      </c>
      <c r="C4" s="54"/>
      <c r="D4" s="54"/>
      <c r="E4" s="54"/>
      <c r="F4" s="54"/>
      <c r="G4" s="54"/>
      <c r="H4" s="54"/>
      <c r="I4" s="54"/>
      <c r="J4" s="54"/>
      <c r="K4" s="54"/>
      <c r="L4" s="54"/>
      <c r="M4" s="54"/>
      <c r="N4" s="54"/>
      <c r="O4" s="55"/>
      <c r="P4" s="48"/>
    </row>
    <row r="5" spans="1:16 16384:16384" s="20" customFormat="1" ht="48.6" customHeight="1" x14ac:dyDescent="0.25">
      <c r="A5" s="52" t="s">
        <v>16</v>
      </c>
      <c r="B5" s="52"/>
      <c r="C5" s="52" t="s">
        <v>17</v>
      </c>
      <c r="D5" s="52"/>
      <c r="E5" s="52" t="s">
        <v>18</v>
      </c>
      <c r="F5" s="52"/>
      <c r="G5" s="52" t="s">
        <v>19</v>
      </c>
      <c r="H5" s="52"/>
      <c r="I5" s="52"/>
      <c r="J5" s="52" t="s">
        <v>20</v>
      </c>
      <c r="K5" s="52"/>
      <c r="L5" s="4" t="s">
        <v>21</v>
      </c>
      <c r="M5" s="8" t="s">
        <v>22</v>
      </c>
      <c r="N5" s="4" t="s">
        <v>9</v>
      </c>
      <c r="O5" s="4" t="s">
        <v>39</v>
      </c>
      <c r="P5" s="19" t="s">
        <v>11</v>
      </c>
    </row>
    <row r="6" spans="1:16 16384:16384" ht="139.5" customHeight="1" x14ac:dyDescent="0.25">
      <c r="A6" s="43" t="s">
        <v>36</v>
      </c>
      <c r="B6" s="45"/>
      <c r="C6" s="59" t="s">
        <v>38</v>
      </c>
      <c r="D6" s="60"/>
      <c r="E6" s="59" t="s">
        <v>205</v>
      </c>
      <c r="F6" s="60"/>
      <c r="G6" s="56" t="s">
        <v>312</v>
      </c>
      <c r="H6" s="57"/>
      <c r="I6" s="58"/>
      <c r="J6" s="59" t="s">
        <v>206</v>
      </c>
      <c r="K6" s="60"/>
      <c r="L6" s="39" t="s">
        <v>313</v>
      </c>
      <c r="M6" s="39" t="s">
        <v>314</v>
      </c>
      <c r="N6" s="38" t="s">
        <v>309</v>
      </c>
      <c r="O6" s="28">
        <v>44228</v>
      </c>
      <c r="P6" s="28">
        <v>44439</v>
      </c>
    </row>
    <row r="7" spans="1:16 16384:16384" ht="139.5" customHeight="1" x14ac:dyDescent="0.25">
      <c r="A7" s="43" t="s">
        <v>37</v>
      </c>
      <c r="B7" s="45"/>
      <c r="C7" s="59" t="s">
        <v>38</v>
      </c>
      <c r="D7" s="60"/>
      <c r="E7" s="59" t="s">
        <v>205</v>
      </c>
      <c r="F7" s="60"/>
      <c r="G7" s="56" t="s">
        <v>310</v>
      </c>
      <c r="H7" s="57"/>
      <c r="I7" s="58"/>
      <c r="J7" s="59" t="s">
        <v>206</v>
      </c>
      <c r="K7" s="60"/>
      <c r="L7" s="37" t="s">
        <v>311</v>
      </c>
      <c r="M7" s="39" t="s">
        <v>315</v>
      </c>
      <c r="N7" s="38" t="s">
        <v>309</v>
      </c>
      <c r="O7" s="28">
        <v>44228</v>
      </c>
      <c r="P7" s="28">
        <v>44439</v>
      </c>
    </row>
    <row r="1048570" spans="5:5" ht="60" x14ac:dyDescent="0.25">
      <c r="E1048570" s="34" t="s">
        <v>203</v>
      </c>
    </row>
    <row r="1048571" spans="5:5" ht="60" x14ac:dyDescent="0.25">
      <c r="E1048571" s="34" t="s">
        <v>204</v>
      </c>
    </row>
    <row r="1048572" spans="5:5" ht="60" x14ac:dyDescent="0.25">
      <c r="E1048572" s="34" t="s">
        <v>202</v>
      </c>
    </row>
    <row r="1048573" spans="5:5" ht="60" x14ac:dyDescent="0.25">
      <c r="E1048573" s="34" t="s">
        <v>205</v>
      </c>
    </row>
  </sheetData>
  <sheetProtection algorithmName="SHA-512" hashValue="dtsZnNTqlNAegbyNnVmKkwUfOunljNVGD+/OPgTkkY3JveZBALBi19mdcVQOpMj1xrAIxl1nUQWkdVgXIiyLbw==" saltValue="pHy/aIsVgFY4MmRgz/67WQ==" spinCount="100000" sheet="1" objects="1" scenarios="1"/>
  <autoFilter ref="A5:P5">
    <filterColumn colId="0" showButton="0"/>
    <filterColumn colId="2" showButton="0"/>
    <filterColumn colId="4" showButton="0"/>
    <filterColumn colId="6" showButton="0"/>
    <filterColumn colId="7" showButton="0"/>
    <filterColumn colId="9" showButton="0"/>
  </autoFilter>
  <mergeCells count="22">
    <mergeCell ref="G6:I6"/>
    <mergeCell ref="G7:I7"/>
    <mergeCell ref="J6:K6"/>
    <mergeCell ref="J7:K7"/>
    <mergeCell ref="A6:B6"/>
    <mergeCell ref="A7:B7"/>
    <mergeCell ref="C6:D6"/>
    <mergeCell ref="C7:D7"/>
    <mergeCell ref="E6:F6"/>
    <mergeCell ref="E7:F7"/>
    <mergeCell ref="A1:B1"/>
    <mergeCell ref="C1:N1"/>
    <mergeCell ref="O1:P1"/>
    <mergeCell ref="B2:O2"/>
    <mergeCell ref="P2:P4"/>
    <mergeCell ref="B3:O3"/>
    <mergeCell ref="B4:O4"/>
    <mergeCell ref="C5:D5"/>
    <mergeCell ref="E5:F5"/>
    <mergeCell ref="G5:I5"/>
    <mergeCell ref="A5:B5"/>
    <mergeCell ref="J5:K5"/>
  </mergeCells>
  <dataValidations count="1">
    <dataValidation type="list" allowBlank="1" showInputMessage="1" showErrorMessage="1" sqref="E6:F7">
      <formula1>$E$1048570:$E$1048573</formula1>
    </dataValidation>
  </dataValidations>
  <printOptions horizontalCentered="1"/>
  <pageMargins left="0.31496062992125984" right="0.31496062992125984" top="0.35433070866141736" bottom="0.35433070866141736"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49"/>
      <c r="B1" s="49"/>
      <c r="C1" s="50" t="s">
        <v>25</v>
      </c>
      <c r="D1" s="51"/>
      <c r="E1" s="51"/>
      <c r="F1" s="51"/>
      <c r="G1" s="51"/>
      <c r="H1" s="51"/>
      <c r="I1" s="51"/>
      <c r="J1" s="51"/>
      <c r="K1" s="49"/>
      <c r="L1" s="49"/>
      <c r="XFD1" s="27" t="s">
        <v>137</v>
      </c>
    </row>
    <row r="2" spans="1:12 16384:16384" ht="42.75" customHeight="1" x14ac:dyDescent="0.25">
      <c r="A2" s="3" t="s">
        <v>0</v>
      </c>
      <c r="B2" s="40" t="s">
        <v>2</v>
      </c>
      <c r="C2" s="40"/>
      <c r="D2" s="40"/>
      <c r="E2" s="40"/>
      <c r="F2" s="40"/>
      <c r="G2" s="40"/>
      <c r="H2" s="40"/>
      <c r="I2" s="40"/>
      <c r="J2" s="40"/>
      <c r="K2" s="40"/>
      <c r="L2" s="46" t="s">
        <v>5</v>
      </c>
    </row>
    <row r="3" spans="1:12 16384:16384" ht="42.75" customHeight="1" x14ac:dyDescent="0.25">
      <c r="A3" s="3" t="s">
        <v>130</v>
      </c>
      <c r="B3" s="40" t="s">
        <v>220</v>
      </c>
      <c r="C3" s="40"/>
      <c r="D3" s="40"/>
      <c r="E3" s="40"/>
      <c r="F3" s="40"/>
      <c r="G3" s="40"/>
      <c r="H3" s="40"/>
      <c r="I3" s="40"/>
      <c r="J3" s="40"/>
      <c r="K3" s="40"/>
      <c r="L3" s="47"/>
    </row>
    <row r="4" spans="1:12 16384:16384" ht="42.75" customHeight="1" x14ac:dyDescent="0.25">
      <c r="A4" s="3" t="s">
        <v>3</v>
      </c>
      <c r="B4" s="43" t="s">
        <v>27</v>
      </c>
      <c r="C4" s="44"/>
      <c r="D4" s="44"/>
      <c r="E4" s="44"/>
      <c r="F4" s="44"/>
      <c r="G4" s="44"/>
      <c r="H4" s="44"/>
      <c r="I4" s="44"/>
      <c r="J4" s="44"/>
      <c r="K4" s="45"/>
      <c r="L4" s="48"/>
    </row>
    <row r="5" spans="1:12 16384:16384" s="5" customFormat="1" ht="30.6" customHeight="1" x14ac:dyDescent="0.25">
      <c r="A5" s="42" t="s">
        <v>6</v>
      </c>
      <c r="B5" s="42"/>
      <c r="C5" s="42" t="s">
        <v>7</v>
      </c>
      <c r="D5" s="42"/>
      <c r="E5" s="42"/>
      <c r="F5" s="42"/>
      <c r="G5" s="42" t="s">
        <v>8</v>
      </c>
      <c r="H5" s="42"/>
      <c r="I5" s="42" t="s">
        <v>9</v>
      </c>
      <c r="J5" s="42"/>
      <c r="K5" s="4" t="s">
        <v>10</v>
      </c>
      <c r="L5" s="4" t="s">
        <v>11</v>
      </c>
    </row>
    <row r="6" spans="1:12 16384:16384" ht="86.25" customHeight="1" x14ac:dyDescent="0.25">
      <c r="A6" s="61" t="s">
        <v>40</v>
      </c>
      <c r="B6" s="62"/>
      <c r="C6" s="40" t="s">
        <v>43</v>
      </c>
      <c r="D6" s="40"/>
      <c r="E6" s="40"/>
      <c r="F6" s="40"/>
      <c r="G6" s="40" t="s">
        <v>225</v>
      </c>
      <c r="H6" s="40"/>
      <c r="I6" s="41" t="s">
        <v>42</v>
      </c>
      <c r="J6" s="41"/>
      <c r="K6" s="28">
        <v>44470</v>
      </c>
      <c r="L6" s="28">
        <v>44561</v>
      </c>
    </row>
    <row r="7" spans="1:12 16384:16384" ht="86.25" customHeight="1" x14ac:dyDescent="0.25">
      <c r="A7" s="63"/>
      <c r="B7" s="64"/>
      <c r="C7" s="40" t="s">
        <v>44</v>
      </c>
      <c r="D7" s="40"/>
      <c r="E7" s="40"/>
      <c r="F7" s="40"/>
      <c r="G7" s="40" t="s">
        <v>226</v>
      </c>
      <c r="H7" s="40"/>
      <c r="I7" s="41" t="s">
        <v>42</v>
      </c>
      <c r="J7" s="41"/>
      <c r="K7" s="28">
        <v>44470</v>
      </c>
      <c r="L7" s="28">
        <v>44561</v>
      </c>
    </row>
    <row r="8" spans="1:12 16384:16384" ht="86.25" customHeight="1" x14ac:dyDescent="0.25">
      <c r="A8" s="61" t="s">
        <v>41</v>
      </c>
      <c r="B8" s="62"/>
      <c r="C8" s="40" t="s">
        <v>209</v>
      </c>
      <c r="D8" s="40"/>
      <c r="E8" s="40"/>
      <c r="F8" s="40"/>
      <c r="G8" s="40" t="s">
        <v>227</v>
      </c>
      <c r="H8" s="40"/>
      <c r="I8" s="41" t="s">
        <v>42</v>
      </c>
      <c r="J8" s="41"/>
      <c r="K8" s="28">
        <v>44470</v>
      </c>
      <c r="L8" s="28">
        <v>44561</v>
      </c>
    </row>
    <row r="9" spans="1:12 16384:16384" ht="86.25" customHeight="1" x14ac:dyDescent="0.25">
      <c r="A9" s="63"/>
      <c r="B9" s="64"/>
      <c r="C9" s="40" t="s">
        <v>207</v>
      </c>
      <c r="D9" s="40"/>
      <c r="E9" s="40"/>
      <c r="F9" s="40"/>
      <c r="G9" s="40" t="s">
        <v>228</v>
      </c>
      <c r="H9" s="40"/>
      <c r="I9" s="41" t="s">
        <v>208</v>
      </c>
      <c r="J9" s="41"/>
      <c r="K9" s="28">
        <v>44470</v>
      </c>
      <c r="L9" s="28">
        <v>44561</v>
      </c>
    </row>
    <row r="10" spans="1:12 16384:16384" ht="102" customHeight="1" x14ac:dyDescent="0.25">
      <c r="A10" s="61" t="s">
        <v>210</v>
      </c>
      <c r="B10" s="62"/>
      <c r="C10" s="40" t="s">
        <v>211</v>
      </c>
      <c r="D10" s="40"/>
      <c r="E10" s="40"/>
      <c r="F10" s="40"/>
      <c r="G10" s="40" t="s">
        <v>213</v>
      </c>
      <c r="H10" s="40"/>
      <c r="I10" s="41" t="s">
        <v>212</v>
      </c>
      <c r="J10" s="41"/>
      <c r="K10" s="28">
        <v>44470</v>
      </c>
      <c r="L10" s="28">
        <v>44561</v>
      </c>
    </row>
    <row r="11" spans="1:12 16384:16384" ht="102" customHeight="1" x14ac:dyDescent="0.25">
      <c r="A11" s="63"/>
      <c r="B11" s="64"/>
      <c r="C11" s="40" t="s">
        <v>214</v>
      </c>
      <c r="D11" s="40"/>
      <c r="E11" s="40"/>
      <c r="F11" s="40"/>
      <c r="G11" s="40" t="s">
        <v>229</v>
      </c>
      <c r="H11" s="40"/>
      <c r="I11" s="41" t="s">
        <v>201</v>
      </c>
      <c r="J11" s="41"/>
      <c r="K11" s="28">
        <v>44470</v>
      </c>
      <c r="L11" s="28">
        <v>44578</v>
      </c>
    </row>
  </sheetData>
  <sheetProtection algorithmName="SHA-512" hashValue="A2RaRcUazBlJlD8UXdLeh3ZKdz+/iuXynHPtRgBkO6RaTfyym1hqVYDzkg6Aq4PDZ5RZeNhBFRufh9wF/c5dwQ==" saltValue="hsCAfLt4wtrfJjdCfmsxgQ==" spinCount="100000" sheet="1" objects="1" scenarios="1"/>
  <autoFilter ref="A5:L5">
    <filterColumn colId="0" showButton="0"/>
    <filterColumn colId="2" showButton="0"/>
    <filterColumn colId="3" showButton="0"/>
    <filterColumn colId="4" showButton="0"/>
    <filterColumn colId="6" showButton="0"/>
    <filterColumn colId="8" showButton="0"/>
  </autoFilter>
  <mergeCells count="32">
    <mergeCell ref="A1:B1"/>
    <mergeCell ref="C1:J1"/>
    <mergeCell ref="K1:L1"/>
    <mergeCell ref="B2:K2"/>
    <mergeCell ref="L2:L4"/>
    <mergeCell ref="B3:K3"/>
    <mergeCell ref="B4:K4"/>
    <mergeCell ref="A5:B5"/>
    <mergeCell ref="C5:F5"/>
    <mergeCell ref="G5:H5"/>
    <mergeCell ref="I5:J5"/>
    <mergeCell ref="A6:B7"/>
    <mergeCell ref="C6:F6"/>
    <mergeCell ref="G6:H6"/>
    <mergeCell ref="I6:J6"/>
    <mergeCell ref="C7:F7"/>
    <mergeCell ref="G7:H7"/>
    <mergeCell ref="I7:J7"/>
    <mergeCell ref="G8:H8"/>
    <mergeCell ref="A8:B9"/>
    <mergeCell ref="C8:F8"/>
    <mergeCell ref="I8:J8"/>
    <mergeCell ref="C9:F9"/>
    <mergeCell ref="G9:H9"/>
    <mergeCell ref="I9:J9"/>
    <mergeCell ref="A10:B11"/>
    <mergeCell ref="C10:F10"/>
    <mergeCell ref="G10:H10"/>
    <mergeCell ref="I10:J10"/>
    <mergeCell ref="C11:F11"/>
    <mergeCell ref="G11:H11"/>
    <mergeCell ref="I11:J11"/>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zoomScaleNormal="100" workbookViewId="0">
      <selection sqref="A1:B1"/>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49"/>
      <c r="B1" s="49"/>
      <c r="C1" s="50" t="s">
        <v>26</v>
      </c>
      <c r="D1" s="51"/>
      <c r="E1" s="51"/>
      <c r="F1" s="51"/>
      <c r="G1" s="51"/>
      <c r="H1" s="51"/>
      <c r="I1" s="51"/>
      <c r="J1" s="51"/>
      <c r="K1" s="49"/>
      <c r="L1" s="49"/>
      <c r="XFD1" s="27" t="s">
        <v>137</v>
      </c>
    </row>
    <row r="2" spans="1:12 16384:16384" ht="50.25" customHeight="1" x14ac:dyDescent="0.25">
      <c r="A2" s="3" t="s">
        <v>0</v>
      </c>
      <c r="B2" s="43" t="s">
        <v>219</v>
      </c>
      <c r="C2" s="44"/>
      <c r="D2" s="44"/>
      <c r="E2" s="44"/>
      <c r="F2" s="44"/>
      <c r="G2" s="44"/>
      <c r="H2" s="44"/>
      <c r="I2" s="44"/>
      <c r="J2" s="44"/>
      <c r="K2" s="45"/>
      <c r="L2" s="46" t="s">
        <v>5</v>
      </c>
    </row>
    <row r="3" spans="1:12 16384:16384" ht="50.25" customHeight="1" x14ac:dyDescent="0.25">
      <c r="A3" s="3" t="s">
        <v>130</v>
      </c>
      <c r="B3" s="40" t="s">
        <v>221</v>
      </c>
      <c r="C3" s="40"/>
      <c r="D3" s="40"/>
      <c r="E3" s="40"/>
      <c r="F3" s="40"/>
      <c r="G3" s="40"/>
      <c r="H3" s="40"/>
      <c r="I3" s="40"/>
      <c r="J3" s="40"/>
      <c r="K3" s="40"/>
      <c r="L3" s="47"/>
    </row>
    <row r="4" spans="1:12 16384:16384" ht="50.25" customHeight="1" x14ac:dyDescent="0.25">
      <c r="A4" s="3" t="s">
        <v>3</v>
      </c>
      <c r="B4" s="43" t="s">
        <v>28</v>
      </c>
      <c r="C4" s="44"/>
      <c r="D4" s="44"/>
      <c r="E4" s="44"/>
      <c r="F4" s="44"/>
      <c r="G4" s="44"/>
      <c r="H4" s="44"/>
      <c r="I4" s="44"/>
      <c r="J4" s="44"/>
      <c r="K4" s="45"/>
      <c r="L4" s="48"/>
    </row>
    <row r="5" spans="1:12 16384:16384" s="5" customFormat="1" ht="30.6" customHeight="1" x14ac:dyDescent="0.25">
      <c r="A5" s="42" t="s">
        <v>6</v>
      </c>
      <c r="B5" s="42"/>
      <c r="C5" s="42" t="s">
        <v>7</v>
      </c>
      <c r="D5" s="42"/>
      <c r="E5" s="42"/>
      <c r="F5" s="42"/>
      <c r="G5" s="42" t="s">
        <v>8</v>
      </c>
      <c r="H5" s="42"/>
      <c r="I5" s="42" t="s">
        <v>9</v>
      </c>
      <c r="J5" s="42"/>
      <c r="K5" s="4" t="s">
        <v>10</v>
      </c>
      <c r="L5" s="4" t="s">
        <v>11</v>
      </c>
    </row>
    <row r="6" spans="1:12 16384:16384" ht="91.5" customHeight="1" x14ac:dyDescent="0.25">
      <c r="A6" s="61" t="s">
        <v>252</v>
      </c>
      <c r="B6" s="62"/>
      <c r="C6" s="66" t="s">
        <v>253</v>
      </c>
      <c r="D6" s="66"/>
      <c r="E6" s="66"/>
      <c r="F6" s="66"/>
      <c r="G6" s="40" t="s">
        <v>217</v>
      </c>
      <c r="H6" s="40"/>
      <c r="I6" s="41" t="s">
        <v>208</v>
      </c>
      <c r="J6" s="41"/>
      <c r="K6" s="28" t="s">
        <v>267</v>
      </c>
      <c r="L6" s="28" t="s">
        <v>269</v>
      </c>
    </row>
    <row r="7" spans="1:12 16384:16384" ht="91.5" customHeight="1" x14ac:dyDescent="0.25">
      <c r="A7" s="63"/>
      <c r="B7" s="64"/>
      <c r="C7" s="40" t="s">
        <v>251</v>
      </c>
      <c r="D7" s="40"/>
      <c r="E7" s="40"/>
      <c r="F7" s="40"/>
      <c r="G7" s="40" t="s">
        <v>242</v>
      </c>
      <c r="H7" s="40"/>
      <c r="I7" s="41" t="s">
        <v>208</v>
      </c>
      <c r="J7" s="41"/>
      <c r="K7" s="28">
        <v>44197</v>
      </c>
      <c r="L7" s="28">
        <v>44561</v>
      </c>
    </row>
    <row r="8" spans="1:12 16384:16384" ht="91.5" customHeight="1" x14ac:dyDescent="0.25">
      <c r="A8" s="61" t="s">
        <v>215</v>
      </c>
      <c r="B8" s="62"/>
      <c r="C8" s="40" t="s">
        <v>216</v>
      </c>
      <c r="D8" s="40"/>
      <c r="E8" s="40"/>
      <c r="F8" s="40"/>
      <c r="G8" s="40" t="s">
        <v>217</v>
      </c>
      <c r="H8" s="40"/>
      <c r="I8" s="41" t="s">
        <v>218</v>
      </c>
      <c r="J8" s="41"/>
      <c r="K8" s="28">
        <v>44228</v>
      </c>
      <c r="L8" s="28">
        <v>44439</v>
      </c>
    </row>
    <row r="9" spans="1:12 16384:16384" ht="91.5" customHeight="1" x14ac:dyDescent="0.25">
      <c r="A9" s="63"/>
      <c r="B9" s="64"/>
      <c r="C9" s="40" t="s">
        <v>255</v>
      </c>
      <c r="D9" s="40"/>
      <c r="E9" s="40"/>
      <c r="F9" s="40"/>
      <c r="G9" s="40" t="s">
        <v>217</v>
      </c>
      <c r="H9" s="40"/>
      <c r="I9" s="41" t="s">
        <v>218</v>
      </c>
      <c r="J9" s="41"/>
      <c r="K9" s="28">
        <v>44228</v>
      </c>
      <c r="L9" s="28">
        <v>44439</v>
      </c>
    </row>
    <row r="10" spans="1:12 16384:16384" ht="91.5" customHeight="1" x14ac:dyDescent="0.25">
      <c r="A10" s="59" t="s">
        <v>258</v>
      </c>
      <c r="B10" s="60"/>
      <c r="C10" s="65" t="s">
        <v>246</v>
      </c>
      <c r="D10" s="65"/>
      <c r="E10" s="65"/>
      <c r="F10" s="65"/>
      <c r="G10" s="40" t="s">
        <v>247</v>
      </c>
      <c r="H10" s="40"/>
      <c r="I10" s="41" t="s">
        <v>201</v>
      </c>
      <c r="J10" s="41"/>
      <c r="K10" s="28">
        <v>44197</v>
      </c>
      <c r="L10" s="28">
        <v>44592</v>
      </c>
    </row>
    <row r="11" spans="1:12 16384:16384" ht="96.75" customHeight="1" x14ac:dyDescent="0.25">
      <c r="A11" s="59" t="s">
        <v>254</v>
      </c>
      <c r="B11" s="60"/>
      <c r="C11" s="43" t="s">
        <v>256</v>
      </c>
      <c r="D11" s="44"/>
      <c r="E11" s="44"/>
      <c r="F11" s="45"/>
      <c r="G11" s="40" t="s">
        <v>257</v>
      </c>
      <c r="H11" s="40"/>
      <c r="I11" s="41" t="s">
        <v>208</v>
      </c>
      <c r="J11" s="41"/>
      <c r="K11" s="28">
        <v>44228</v>
      </c>
      <c r="L11" s="28">
        <v>44561</v>
      </c>
    </row>
  </sheetData>
  <sheetProtection algorithmName="SHA-512" hashValue="rPZcWwK2vNtZBdc7FLNLJXrpdtCqVludh6oarCEzUEmtihidrrs6sa7cE8ylRi3HvJGSmFqz2iWRyeaUPOr3CA==" saltValue="f2MFhk8LmWLJ1dH8bfMTAA==" spinCount="100000" sheet="1" objects="1" scenarios="1"/>
  <autoFilter ref="A5:L11">
    <filterColumn colId="0" showButton="0"/>
    <filterColumn colId="2" showButton="0"/>
    <filterColumn colId="3" showButton="0"/>
    <filterColumn colId="4" showButton="0"/>
    <filterColumn colId="6" showButton="0"/>
    <filterColumn colId="8" showButton="0"/>
  </autoFilter>
  <mergeCells count="33">
    <mergeCell ref="A1:B1"/>
    <mergeCell ref="C1:J1"/>
    <mergeCell ref="K1:L1"/>
    <mergeCell ref="B2:K2"/>
    <mergeCell ref="L2:L4"/>
    <mergeCell ref="B3:K3"/>
    <mergeCell ref="B4:K4"/>
    <mergeCell ref="A5:B5"/>
    <mergeCell ref="C5:F5"/>
    <mergeCell ref="G5:H5"/>
    <mergeCell ref="I5:J5"/>
    <mergeCell ref="A6:B7"/>
    <mergeCell ref="C6:F6"/>
    <mergeCell ref="G6:H6"/>
    <mergeCell ref="I6:J6"/>
    <mergeCell ref="C7:F7"/>
    <mergeCell ref="G7:H7"/>
    <mergeCell ref="I7:J7"/>
    <mergeCell ref="A8:B9"/>
    <mergeCell ref="C8:F8"/>
    <mergeCell ref="G8:H8"/>
    <mergeCell ref="I8:J8"/>
    <mergeCell ref="C9:F9"/>
    <mergeCell ref="G9:H9"/>
    <mergeCell ref="I9:J9"/>
    <mergeCell ref="C10:F10"/>
    <mergeCell ref="G10:H10"/>
    <mergeCell ref="I10:J10"/>
    <mergeCell ref="A10:B10"/>
    <mergeCell ref="A11:B11"/>
    <mergeCell ref="C11:F11"/>
    <mergeCell ref="G11:H11"/>
    <mergeCell ref="I11:J11"/>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election sqref="A1:B1"/>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49"/>
      <c r="B1" s="49"/>
      <c r="C1" s="50" t="s">
        <v>29</v>
      </c>
      <c r="D1" s="51"/>
      <c r="E1" s="51"/>
      <c r="F1" s="51"/>
      <c r="G1" s="51"/>
      <c r="H1" s="51"/>
      <c r="I1" s="51"/>
      <c r="J1" s="51"/>
      <c r="K1" s="49"/>
      <c r="L1" s="49"/>
      <c r="XFD1" s="27" t="s">
        <v>137</v>
      </c>
    </row>
    <row r="2" spans="1:12 16384:16384" ht="52.5" customHeight="1" x14ac:dyDescent="0.25">
      <c r="A2" s="3" t="s">
        <v>0</v>
      </c>
      <c r="B2" s="40" t="s">
        <v>31</v>
      </c>
      <c r="C2" s="40"/>
      <c r="D2" s="40"/>
      <c r="E2" s="40"/>
      <c r="F2" s="40"/>
      <c r="G2" s="40"/>
      <c r="H2" s="40"/>
      <c r="I2" s="40"/>
      <c r="J2" s="40"/>
      <c r="K2" s="40"/>
      <c r="L2" s="46" t="s">
        <v>5</v>
      </c>
    </row>
    <row r="3" spans="1:12 16384:16384" ht="52.5" customHeight="1" x14ac:dyDescent="0.25">
      <c r="A3" s="3" t="s">
        <v>130</v>
      </c>
      <c r="B3" s="40" t="s">
        <v>223</v>
      </c>
      <c r="C3" s="40"/>
      <c r="D3" s="40"/>
      <c r="E3" s="40"/>
      <c r="F3" s="40"/>
      <c r="G3" s="40"/>
      <c r="H3" s="40"/>
      <c r="I3" s="40"/>
      <c r="J3" s="40"/>
      <c r="K3" s="40"/>
      <c r="L3" s="47"/>
    </row>
    <row r="4" spans="1:12 16384:16384" ht="54" customHeight="1" x14ac:dyDescent="0.25">
      <c r="A4" s="3" t="s">
        <v>3</v>
      </c>
      <c r="B4" s="43" t="s">
        <v>30</v>
      </c>
      <c r="C4" s="44"/>
      <c r="D4" s="44"/>
      <c r="E4" s="44"/>
      <c r="F4" s="44"/>
      <c r="G4" s="44"/>
      <c r="H4" s="44"/>
      <c r="I4" s="44"/>
      <c r="J4" s="44"/>
      <c r="K4" s="45"/>
      <c r="L4" s="48"/>
    </row>
    <row r="5" spans="1:12 16384:16384" s="5" customFormat="1" ht="30.6" customHeight="1" x14ac:dyDescent="0.25">
      <c r="A5" s="42" t="s">
        <v>6</v>
      </c>
      <c r="B5" s="42"/>
      <c r="C5" s="42" t="s">
        <v>7</v>
      </c>
      <c r="D5" s="42"/>
      <c r="E5" s="42"/>
      <c r="F5" s="42"/>
      <c r="G5" s="42" t="s">
        <v>8</v>
      </c>
      <c r="H5" s="42"/>
      <c r="I5" s="42" t="s">
        <v>9</v>
      </c>
      <c r="J5" s="42"/>
      <c r="K5" s="4" t="s">
        <v>10</v>
      </c>
      <c r="L5" s="4" t="s">
        <v>11</v>
      </c>
    </row>
    <row r="6" spans="1:12 16384:16384" ht="93" customHeight="1" x14ac:dyDescent="0.25">
      <c r="A6" s="61" t="s">
        <v>238</v>
      </c>
      <c r="B6" s="62"/>
      <c r="C6" s="40" t="s">
        <v>224</v>
      </c>
      <c r="D6" s="40"/>
      <c r="E6" s="40"/>
      <c r="F6" s="40"/>
      <c r="G6" s="40" t="s">
        <v>230</v>
      </c>
      <c r="H6" s="40"/>
      <c r="I6" s="41" t="s">
        <v>270</v>
      </c>
      <c r="J6" s="41"/>
      <c r="K6" s="28">
        <v>44197</v>
      </c>
      <c r="L6" s="28">
        <v>44227</v>
      </c>
    </row>
    <row r="7" spans="1:12 16384:16384" ht="93" customHeight="1" x14ac:dyDescent="0.25">
      <c r="A7" s="67"/>
      <c r="B7" s="68"/>
      <c r="C7" s="40" t="s">
        <v>232</v>
      </c>
      <c r="D7" s="40"/>
      <c r="E7" s="40"/>
      <c r="F7" s="40"/>
      <c r="G7" s="40" t="s">
        <v>231</v>
      </c>
      <c r="H7" s="40"/>
      <c r="I7" s="41" t="s">
        <v>201</v>
      </c>
      <c r="J7" s="41"/>
      <c r="K7" s="28">
        <v>44197</v>
      </c>
      <c r="L7" s="28">
        <v>44227</v>
      </c>
    </row>
    <row r="8" spans="1:12 16384:16384" ht="93" customHeight="1" x14ac:dyDescent="0.25">
      <c r="A8" s="67"/>
      <c r="B8" s="68"/>
      <c r="C8" s="40" t="s">
        <v>237</v>
      </c>
      <c r="D8" s="40"/>
      <c r="E8" s="40"/>
      <c r="F8" s="40"/>
      <c r="G8" s="40" t="s">
        <v>233</v>
      </c>
      <c r="H8" s="40"/>
      <c r="I8" s="41" t="s">
        <v>235</v>
      </c>
      <c r="J8" s="41"/>
      <c r="K8" s="28">
        <v>44197</v>
      </c>
      <c r="L8" s="28">
        <v>44592</v>
      </c>
    </row>
    <row r="9" spans="1:12 16384:16384" ht="93" customHeight="1" x14ac:dyDescent="0.25">
      <c r="A9" s="63"/>
      <c r="B9" s="64"/>
      <c r="C9" s="40" t="s">
        <v>236</v>
      </c>
      <c r="D9" s="40"/>
      <c r="E9" s="40"/>
      <c r="F9" s="40"/>
      <c r="G9" s="40" t="s">
        <v>234</v>
      </c>
      <c r="H9" s="40"/>
      <c r="I9" s="41" t="s">
        <v>270</v>
      </c>
      <c r="J9" s="41"/>
      <c r="K9" s="28">
        <v>44197</v>
      </c>
      <c r="L9" s="28">
        <v>44592</v>
      </c>
    </row>
    <row r="10" spans="1:12 16384:16384" ht="73.900000000000006" customHeight="1" x14ac:dyDescent="0.25">
      <c r="A10" s="61" t="s">
        <v>239</v>
      </c>
      <c r="B10" s="62"/>
      <c r="C10" s="40" t="s">
        <v>240</v>
      </c>
      <c r="D10" s="40"/>
      <c r="E10" s="40"/>
      <c r="F10" s="40"/>
      <c r="G10" s="40" t="s">
        <v>241</v>
      </c>
      <c r="H10" s="40"/>
      <c r="I10" s="41" t="s">
        <v>208</v>
      </c>
      <c r="J10" s="41"/>
      <c r="K10" s="28">
        <v>44197</v>
      </c>
      <c r="L10" s="28">
        <v>44561</v>
      </c>
    </row>
    <row r="11" spans="1:12 16384:16384" ht="81" customHeight="1" x14ac:dyDescent="0.25">
      <c r="A11" s="59" t="s">
        <v>248</v>
      </c>
      <c r="B11" s="60"/>
      <c r="C11" s="65" t="s">
        <v>249</v>
      </c>
      <c r="D11" s="65"/>
      <c r="E11" s="65"/>
      <c r="F11" s="65"/>
      <c r="G11" s="40" t="s">
        <v>250</v>
      </c>
      <c r="H11" s="40"/>
      <c r="I11" s="41" t="s">
        <v>208</v>
      </c>
      <c r="J11" s="41"/>
      <c r="K11" s="28">
        <v>44228</v>
      </c>
      <c r="L11" s="28">
        <v>44561</v>
      </c>
    </row>
    <row r="12" spans="1:12 16384:16384" ht="86.25" customHeight="1" x14ac:dyDescent="0.25">
      <c r="A12" s="59" t="s">
        <v>243</v>
      </c>
      <c r="B12" s="60"/>
      <c r="C12" s="66" t="s">
        <v>271</v>
      </c>
      <c r="D12" s="66"/>
      <c r="E12" s="66"/>
      <c r="F12" s="66"/>
      <c r="G12" s="40" t="s">
        <v>244</v>
      </c>
      <c r="H12" s="40"/>
      <c r="I12" s="41" t="s">
        <v>208</v>
      </c>
      <c r="J12" s="41"/>
      <c r="K12" s="28">
        <v>44197</v>
      </c>
      <c r="L12" s="28">
        <v>44561</v>
      </c>
    </row>
    <row r="13" spans="1:12 16384:16384" ht="86.25" customHeight="1" x14ac:dyDescent="0.25">
      <c r="A13" s="59" t="s">
        <v>245</v>
      </c>
      <c r="B13" s="60"/>
      <c r="C13" s="65" t="s">
        <v>246</v>
      </c>
      <c r="D13" s="65"/>
      <c r="E13" s="65"/>
      <c r="F13" s="65"/>
      <c r="G13" s="40" t="s">
        <v>247</v>
      </c>
      <c r="H13" s="40"/>
      <c r="I13" s="41" t="s">
        <v>201</v>
      </c>
      <c r="J13" s="41"/>
      <c r="K13" s="28">
        <v>44197</v>
      </c>
      <c r="L13" s="28">
        <v>44592</v>
      </c>
    </row>
  </sheetData>
  <sheetProtection algorithmName="SHA-512" hashValue="0OYFrcj+OSirHAv2T1Ttdhu8EzUeJEzHfLVRmJqzoFJF8PXg9kgDQMQkG9NDDW2k0okJ3gAvjXIpFyliO/bihQ==" saltValue="EXsHQMBJALJk4wzY62LkRA==" spinCount="100000" sheet="1" objects="1" scenarios="1"/>
  <autoFilter ref="A5:L13">
    <filterColumn colId="0" showButton="0"/>
    <filterColumn colId="2" showButton="0"/>
    <filterColumn colId="3" showButton="0"/>
    <filterColumn colId="4" showButton="0"/>
    <filterColumn colId="6" showButton="0"/>
    <filterColumn colId="8" showButton="0"/>
  </autoFilter>
  <mergeCells count="40">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C9:F9"/>
    <mergeCell ref="G9:H9"/>
    <mergeCell ref="I9:J9"/>
    <mergeCell ref="C7:F7"/>
    <mergeCell ref="G7:H7"/>
    <mergeCell ref="I7:J7"/>
    <mergeCell ref="C8:F8"/>
    <mergeCell ref="G8:H8"/>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49"/>
      <c r="B1" s="49"/>
      <c r="C1" s="50" t="s">
        <v>32</v>
      </c>
      <c r="D1" s="51"/>
      <c r="E1" s="51"/>
      <c r="F1" s="51"/>
      <c r="G1" s="51"/>
      <c r="H1" s="51"/>
      <c r="I1" s="51"/>
      <c r="J1" s="51"/>
      <c r="K1" s="49"/>
      <c r="L1" s="49"/>
      <c r="XFD1" s="27" t="s">
        <v>137</v>
      </c>
    </row>
    <row r="2" spans="1:12 16384:16384" ht="61.5" customHeight="1" x14ac:dyDescent="0.25">
      <c r="A2" s="3" t="s">
        <v>0</v>
      </c>
      <c r="B2" s="40" t="s">
        <v>33</v>
      </c>
      <c r="C2" s="40"/>
      <c r="D2" s="40"/>
      <c r="E2" s="40"/>
      <c r="F2" s="40"/>
      <c r="G2" s="40"/>
      <c r="H2" s="40"/>
      <c r="I2" s="40"/>
      <c r="J2" s="40"/>
      <c r="K2" s="40"/>
      <c r="L2" s="46" t="s">
        <v>5</v>
      </c>
    </row>
    <row r="3" spans="1:12 16384:16384" ht="61.5" customHeight="1" x14ac:dyDescent="0.25">
      <c r="A3" s="3" t="s">
        <v>130</v>
      </c>
      <c r="B3" s="40" t="s">
        <v>136</v>
      </c>
      <c r="C3" s="40"/>
      <c r="D3" s="40"/>
      <c r="E3" s="40"/>
      <c r="F3" s="40"/>
      <c r="G3" s="40"/>
      <c r="H3" s="40"/>
      <c r="I3" s="40"/>
      <c r="J3" s="40"/>
      <c r="K3" s="40"/>
      <c r="L3" s="47"/>
    </row>
    <row r="4" spans="1:12 16384:16384" ht="61.5" customHeight="1" x14ac:dyDescent="0.25">
      <c r="A4" s="3" t="s">
        <v>3</v>
      </c>
      <c r="B4" s="43" t="s">
        <v>34</v>
      </c>
      <c r="C4" s="44"/>
      <c r="D4" s="44"/>
      <c r="E4" s="44"/>
      <c r="F4" s="44"/>
      <c r="G4" s="44"/>
      <c r="H4" s="44"/>
      <c r="I4" s="44"/>
      <c r="J4" s="44"/>
      <c r="K4" s="45"/>
      <c r="L4" s="48"/>
    </row>
    <row r="5" spans="1:12 16384:16384" s="5" customFormat="1" ht="31.5" customHeight="1" x14ac:dyDescent="0.25">
      <c r="A5" s="42" t="s">
        <v>6</v>
      </c>
      <c r="B5" s="42"/>
      <c r="C5" s="42" t="s">
        <v>7</v>
      </c>
      <c r="D5" s="42"/>
      <c r="E5" s="42"/>
      <c r="F5" s="42"/>
      <c r="G5" s="42" t="s">
        <v>8</v>
      </c>
      <c r="H5" s="42"/>
      <c r="I5" s="42" t="s">
        <v>9</v>
      </c>
      <c r="J5" s="42"/>
      <c r="K5" s="6" t="s">
        <v>10</v>
      </c>
      <c r="L5" s="6" t="s">
        <v>11</v>
      </c>
    </row>
    <row r="6" spans="1:12 16384:16384" ht="141.75" customHeight="1" x14ac:dyDescent="0.25">
      <c r="A6" s="41" t="s">
        <v>131</v>
      </c>
      <c r="B6" s="41"/>
      <c r="C6" s="40" t="s">
        <v>132</v>
      </c>
      <c r="D6" s="40"/>
      <c r="E6" s="40"/>
      <c r="F6" s="40"/>
      <c r="G6" s="40" t="s">
        <v>133</v>
      </c>
      <c r="H6" s="40"/>
      <c r="I6" s="41" t="s">
        <v>218</v>
      </c>
      <c r="J6" s="41"/>
      <c r="K6" s="28">
        <v>44197</v>
      </c>
      <c r="L6" s="28">
        <v>44377</v>
      </c>
    </row>
    <row r="7" spans="1:12 16384:16384" ht="141.75" customHeight="1" x14ac:dyDescent="0.25">
      <c r="A7" s="41" t="s">
        <v>131</v>
      </c>
      <c r="B7" s="41"/>
      <c r="C7" s="40" t="s">
        <v>134</v>
      </c>
      <c r="D7" s="40"/>
      <c r="E7" s="40"/>
      <c r="F7" s="40"/>
      <c r="G7" s="40" t="s">
        <v>135</v>
      </c>
      <c r="H7" s="40"/>
      <c r="I7" s="41" t="s">
        <v>218</v>
      </c>
      <c r="J7" s="41"/>
      <c r="K7" s="28">
        <v>44197</v>
      </c>
      <c r="L7" s="28">
        <v>44377</v>
      </c>
    </row>
  </sheetData>
  <sheetProtection algorithmName="SHA-512" hashValue="IcqYQzzZ9Cpe756gQv89HjDbITDf/04n2l+pPM6vMkzmqY8bHh9AXDSEt53Y288JJdjMJuQPV6E/KyUhTxM8og==" saltValue="a6ZgiL2oJjHUa24mRObQlQ==" spinCount="100000" sheet="1" objects="1" scenarios="1"/>
  <autoFilter ref="A5:L5">
    <filterColumn colId="0" showButton="0"/>
    <filterColumn colId="2" showButton="0"/>
    <filterColumn colId="3" showButton="0"/>
    <filterColumn colId="4" showButton="0"/>
    <filterColumn colId="6" showButton="0"/>
    <filterColumn colId="8" showButton="0"/>
  </autoFilter>
  <mergeCells count="19">
    <mergeCell ref="A7:B7"/>
    <mergeCell ref="C7:F7"/>
    <mergeCell ref="G7:H7"/>
    <mergeCell ref="I7:J7"/>
    <mergeCell ref="A5:B5"/>
    <mergeCell ref="C5:F5"/>
    <mergeCell ref="G5:H5"/>
    <mergeCell ref="I5:J5"/>
    <mergeCell ref="A6:B6"/>
    <mergeCell ref="C6:F6"/>
    <mergeCell ref="G6:H6"/>
    <mergeCell ref="I6:J6"/>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576"/>
  <sheetViews>
    <sheetView zoomScale="80" zoomScaleNormal="80" workbookViewId="0">
      <pane ySplit="4" topLeftCell="A5" activePane="bottomLeft" state="frozen"/>
      <selection pane="bottomLeft" sqref="A1:B1"/>
    </sheetView>
  </sheetViews>
  <sheetFormatPr baseColWidth="10" defaultColWidth="11.5703125" defaultRowHeight="12.75" x14ac:dyDescent="0.25"/>
  <cols>
    <col min="1" max="1" width="13.7109375" style="9" customWidth="1"/>
    <col min="2" max="2" width="11.7109375" style="9" customWidth="1"/>
    <col min="3" max="4" width="10.85546875" style="9" customWidth="1"/>
    <col min="5" max="5" width="13.140625" style="9" customWidth="1"/>
    <col min="6" max="6" width="32.42578125" style="9" customWidth="1"/>
    <col min="7" max="7" width="25.28515625" style="9" customWidth="1"/>
    <col min="8" max="8" width="17.5703125" style="9" customWidth="1"/>
    <col min="9" max="9" width="7.85546875" style="9" customWidth="1"/>
    <col min="10" max="10" width="17.5703125" style="21" customWidth="1"/>
    <col min="11" max="11" width="7.85546875" style="9" customWidth="1"/>
    <col min="12" max="12" width="17.5703125" style="9" customWidth="1"/>
    <col min="13" max="13" width="32.42578125" style="9" customWidth="1"/>
    <col min="14" max="15" width="11.85546875" style="21" customWidth="1"/>
    <col min="16" max="16" width="10.85546875" style="21" customWidth="1"/>
    <col min="17" max="17" width="12" style="21" customWidth="1"/>
    <col min="18" max="20" width="11.5703125" style="21" customWidth="1"/>
    <col min="21" max="21" width="11.7109375" style="21" customWidth="1"/>
    <col min="22" max="22" width="14.42578125" style="9" customWidth="1"/>
    <col min="23" max="23" width="13.85546875" style="9" customWidth="1"/>
    <col min="24" max="24" width="7.5703125" style="9" customWidth="1"/>
    <col min="25" max="26" width="16" style="9" customWidth="1"/>
    <col min="27" max="27" width="15.85546875" style="9" customWidth="1"/>
    <col min="28" max="28" width="20.5703125" style="9" customWidth="1"/>
    <col min="29" max="29" width="41.140625" style="9" customWidth="1"/>
    <col min="30" max="30" width="26.5703125" style="9" customWidth="1"/>
    <col min="31" max="32" width="16.85546875" style="9" customWidth="1"/>
    <col min="33" max="33" width="12.7109375" style="9" customWidth="1"/>
    <col min="34" max="34" width="33.42578125" style="9" customWidth="1"/>
    <col min="35" max="36" width="12.5703125" style="9" customWidth="1"/>
    <col min="37" max="16384" width="11.5703125" style="9"/>
  </cols>
  <sheetData>
    <row r="1" spans="1:36 16384:16384" ht="70.150000000000006" customHeight="1" x14ac:dyDescent="0.25">
      <c r="A1" s="95"/>
      <c r="B1" s="96"/>
      <c r="C1" s="88" t="s">
        <v>60</v>
      </c>
      <c r="D1" s="85"/>
      <c r="E1" s="85"/>
      <c r="F1" s="85"/>
      <c r="G1" s="85"/>
      <c r="H1" s="85"/>
      <c r="I1" s="85"/>
      <c r="J1" s="85"/>
      <c r="K1" s="85"/>
      <c r="L1" s="85"/>
      <c r="M1" s="85" t="s">
        <v>68</v>
      </c>
      <c r="N1" s="85"/>
      <c r="O1" s="85"/>
      <c r="P1" s="85"/>
      <c r="Q1" s="85"/>
      <c r="R1" s="85"/>
      <c r="S1" s="85"/>
      <c r="T1" s="85"/>
      <c r="U1" s="85"/>
      <c r="V1" s="85"/>
      <c r="W1" s="85"/>
      <c r="X1" s="85"/>
      <c r="Y1" s="85"/>
      <c r="Z1" s="85"/>
      <c r="AA1" s="85"/>
      <c r="AB1" s="85"/>
      <c r="AC1" s="86" t="s">
        <v>69</v>
      </c>
      <c r="AD1" s="87"/>
      <c r="AE1" s="87"/>
      <c r="AF1" s="87"/>
      <c r="AG1" s="87"/>
      <c r="AH1" s="87"/>
      <c r="AI1" s="87"/>
      <c r="AJ1" s="88"/>
      <c r="XFD1" s="27" t="s">
        <v>137</v>
      </c>
    </row>
    <row r="2" spans="1:36 16384:16384" s="10" customFormat="1" ht="16.5" customHeight="1" x14ac:dyDescent="0.25">
      <c r="A2" s="89" t="s">
        <v>51</v>
      </c>
      <c r="B2" s="89"/>
      <c r="C2" s="89"/>
      <c r="D2" s="89"/>
      <c r="E2" s="89"/>
      <c r="F2" s="89"/>
      <c r="G2" s="89"/>
      <c r="H2" s="89"/>
      <c r="I2" s="89"/>
      <c r="J2" s="89"/>
      <c r="K2" s="89"/>
      <c r="L2" s="89"/>
      <c r="M2" s="92" t="s">
        <v>64</v>
      </c>
      <c r="N2" s="93"/>
      <c r="O2" s="93"/>
      <c r="P2" s="93"/>
      <c r="Q2" s="93"/>
      <c r="R2" s="93"/>
      <c r="S2" s="93"/>
      <c r="T2" s="93"/>
      <c r="U2" s="93"/>
      <c r="V2" s="93"/>
      <c r="W2" s="93"/>
      <c r="X2" s="93"/>
      <c r="Y2" s="93"/>
      <c r="Z2" s="93"/>
      <c r="AA2" s="93"/>
      <c r="AB2" s="94"/>
      <c r="AC2" s="82" t="s">
        <v>67</v>
      </c>
      <c r="AD2" s="83"/>
      <c r="AE2" s="83"/>
      <c r="AF2" s="83"/>
      <c r="AG2" s="83"/>
      <c r="AH2" s="83"/>
      <c r="AI2" s="83"/>
      <c r="AJ2" s="84"/>
    </row>
    <row r="3" spans="1:36 16384:16384" s="10" customFormat="1" ht="16.5" customHeight="1" x14ac:dyDescent="0.25">
      <c r="A3" s="89" t="s">
        <v>45</v>
      </c>
      <c r="B3" s="89"/>
      <c r="C3" s="89" t="s">
        <v>46</v>
      </c>
      <c r="D3" s="89"/>
      <c r="E3" s="89"/>
      <c r="F3" s="89" t="s">
        <v>47</v>
      </c>
      <c r="G3" s="89" t="s">
        <v>103</v>
      </c>
      <c r="H3" s="89" t="s">
        <v>48</v>
      </c>
      <c r="I3" s="89" t="s">
        <v>49</v>
      </c>
      <c r="J3" s="89" t="s">
        <v>112</v>
      </c>
      <c r="K3" s="89" t="s">
        <v>49</v>
      </c>
      <c r="L3" s="89" t="s">
        <v>50</v>
      </c>
      <c r="M3" s="97" t="s">
        <v>52</v>
      </c>
      <c r="N3" s="97" t="s">
        <v>53</v>
      </c>
      <c r="O3" s="97"/>
      <c r="P3" s="92" t="s">
        <v>113</v>
      </c>
      <c r="Q3" s="93"/>
      <c r="R3" s="94"/>
      <c r="S3" s="92" t="s">
        <v>114</v>
      </c>
      <c r="T3" s="93"/>
      <c r="U3" s="94"/>
      <c r="V3" s="90" t="s">
        <v>61</v>
      </c>
      <c r="W3" s="90" t="s">
        <v>62</v>
      </c>
      <c r="X3" s="90" t="s">
        <v>49</v>
      </c>
      <c r="Y3" s="69" t="s">
        <v>127</v>
      </c>
      <c r="Z3" s="70"/>
      <c r="AA3" s="90" t="s">
        <v>63</v>
      </c>
      <c r="AB3" s="90" t="s">
        <v>126</v>
      </c>
      <c r="AC3" s="81" t="s">
        <v>65</v>
      </c>
      <c r="AD3" s="81" t="s">
        <v>9</v>
      </c>
      <c r="AE3" s="81" t="s">
        <v>66</v>
      </c>
      <c r="AF3" s="81" t="s">
        <v>168</v>
      </c>
      <c r="AG3" s="82" t="s">
        <v>186</v>
      </c>
      <c r="AH3" s="84"/>
      <c r="AI3" s="81" t="s">
        <v>17</v>
      </c>
      <c r="AJ3" s="81"/>
    </row>
    <row r="4" spans="1:36 16384:16384" s="15" customFormat="1" ht="38.450000000000003" customHeight="1" x14ac:dyDescent="0.25">
      <c r="A4" s="89"/>
      <c r="B4" s="89"/>
      <c r="C4" s="89"/>
      <c r="D4" s="89"/>
      <c r="E4" s="89"/>
      <c r="F4" s="89"/>
      <c r="G4" s="89"/>
      <c r="H4" s="89"/>
      <c r="I4" s="89"/>
      <c r="J4" s="89"/>
      <c r="K4" s="89"/>
      <c r="L4" s="89"/>
      <c r="M4" s="97"/>
      <c r="N4" s="13" t="s">
        <v>54</v>
      </c>
      <c r="O4" s="13" t="s">
        <v>55</v>
      </c>
      <c r="P4" s="13" t="s">
        <v>56</v>
      </c>
      <c r="Q4" s="13" t="s">
        <v>57</v>
      </c>
      <c r="R4" s="13" t="s">
        <v>120</v>
      </c>
      <c r="S4" s="13" t="s">
        <v>106</v>
      </c>
      <c r="T4" s="13" t="s">
        <v>58</v>
      </c>
      <c r="U4" s="13" t="s">
        <v>59</v>
      </c>
      <c r="V4" s="91"/>
      <c r="W4" s="91"/>
      <c r="X4" s="91"/>
      <c r="Y4" s="23" t="s">
        <v>129</v>
      </c>
      <c r="Z4" s="23" t="s">
        <v>128</v>
      </c>
      <c r="AA4" s="91"/>
      <c r="AB4" s="91"/>
      <c r="AC4" s="81"/>
      <c r="AD4" s="81"/>
      <c r="AE4" s="81"/>
      <c r="AF4" s="81"/>
      <c r="AG4" s="26" t="s">
        <v>185</v>
      </c>
      <c r="AH4" s="33"/>
      <c r="AI4" s="81"/>
      <c r="AJ4" s="81"/>
    </row>
    <row r="5" spans="1:36 16384:16384" ht="93.75" customHeight="1" x14ac:dyDescent="0.25">
      <c r="A5" s="71" t="s">
        <v>84</v>
      </c>
      <c r="B5" s="72"/>
      <c r="C5" s="73" t="s">
        <v>138</v>
      </c>
      <c r="D5" s="74"/>
      <c r="E5" s="75"/>
      <c r="F5" s="11" t="s">
        <v>87</v>
      </c>
      <c r="G5" s="11" t="s">
        <v>95</v>
      </c>
      <c r="H5" s="14"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4">
        <f>IF(H5="Muy baja",20,IF(H5="Baja",40, IF(H5="Media / Moderada",60, IF(H5="Alta","80", IF(H5="Muy Alta", 100, "-")))))</f>
        <v>60</v>
      </c>
      <c r="J5" s="18" t="s">
        <v>100</v>
      </c>
      <c r="K5" s="14" t="str">
        <f>IF(J5="Leve",20,IF(J5="Menor",40, IF(J5="Moderado",60, IF(J5="Mayor","80", IF(J5="Catastrófico", 100, "-")))))</f>
        <v>80</v>
      </c>
      <c r="L5" s="18"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5" t="s">
        <v>140</v>
      </c>
      <c r="N5" s="14" t="s">
        <v>104</v>
      </c>
      <c r="O5" s="14" t="s">
        <v>105</v>
      </c>
      <c r="P5" s="14" t="s">
        <v>107</v>
      </c>
      <c r="Q5" s="14" t="s">
        <v>110</v>
      </c>
      <c r="R5" s="22">
        <f>IF(AND(P5="Preventivo
25%",Q5="Manual
15%"),40%,IF(AND(P5="Preventivo
25%",Q5="Automático
25%"),50%,IF(AND(P5="Detectivo
15%",Q5="Manual
15%"),30%,IF(AND(P5="Detectivo
15%",Q5="Automático
25%"),40%,IF(AND(P5="Correctivo
10%",Q5="Manual
15%"),25%,IF(AND(P5="Correctivo
10%",Q5="Automático
25%"),35%,"-"))))))</f>
        <v>0.4</v>
      </c>
      <c r="S5" s="14" t="s">
        <v>104</v>
      </c>
      <c r="T5" s="14" t="s">
        <v>117</v>
      </c>
      <c r="U5" s="14" t="s">
        <v>118</v>
      </c>
      <c r="V5" s="24">
        <f>IF(OR(P5="Preventivo
25%",P5="Detectivo
15%"),(I5-(I5*R5)),"No Afecta Probabilidad")</f>
        <v>36</v>
      </c>
      <c r="W5" s="14" t="s">
        <v>122</v>
      </c>
      <c r="X5" s="24">
        <f>+V5</f>
        <v>36</v>
      </c>
      <c r="Y5" s="24" t="str">
        <f>IF(P5="Correctivo
10%",(K5-(K5*R5)),"No Afecta
Impacto")</f>
        <v>No Afecta
Impacto</v>
      </c>
      <c r="Z5" s="18" t="s">
        <v>100</v>
      </c>
      <c r="AA5" s="18"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4" t="s">
        <v>165</v>
      </c>
      <c r="AC5" s="11" t="s">
        <v>171</v>
      </c>
      <c r="AD5" s="14" t="s">
        <v>262</v>
      </c>
      <c r="AE5" s="28">
        <v>44561</v>
      </c>
      <c r="AF5" s="14" t="s">
        <v>169</v>
      </c>
      <c r="AG5" s="73"/>
      <c r="AH5" s="75"/>
      <c r="AI5" s="98"/>
      <c r="AJ5" s="99"/>
    </row>
    <row r="6" spans="1:36 16384:16384" ht="93.75" customHeight="1" x14ac:dyDescent="0.25">
      <c r="A6" s="71" t="s">
        <v>84</v>
      </c>
      <c r="B6" s="72"/>
      <c r="C6" s="73" t="s">
        <v>139</v>
      </c>
      <c r="D6" s="74"/>
      <c r="E6" s="75"/>
      <c r="F6" s="12" t="s">
        <v>87</v>
      </c>
      <c r="G6" s="12" t="s">
        <v>95</v>
      </c>
      <c r="H6" s="14"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4">
        <f t="shared" ref="I6:I55" si="0">IF(H6="Muy baja",20,IF(H6="Baja",40, IF(H6="Media / Moderada",60, IF(H6="Alta","80", IF(H6="Muy Alta", 100, "-")))))</f>
        <v>60</v>
      </c>
      <c r="J6" s="18" t="s">
        <v>100</v>
      </c>
      <c r="K6" s="14" t="str">
        <f>IF(J6="Leve",20,IF(J6="Menor",40, IF(J6="Moderado",60, IF(J6="Mayor","80", IF(J6="Catastrófico", 100, "-")))))</f>
        <v>80</v>
      </c>
      <c r="L6" s="18"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5" t="s">
        <v>141</v>
      </c>
      <c r="N6" s="14" t="s">
        <v>104</v>
      </c>
      <c r="O6" s="14" t="s">
        <v>105</v>
      </c>
      <c r="P6" s="18" t="s">
        <v>107</v>
      </c>
      <c r="Q6" s="18" t="s">
        <v>110</v>
      </c>
      <c r="R6" s="22">
        <f t="shared" ref="R6:R55" si="1">IF(AND(P6="Preventivo
25%",Q6="Manual
15%"),40%,IF(AND(P6="Preventivo
25%",Q6="Automático
25%"),50%,IF(AND(P6="Detectivo
15%",Q6="Manual
15%"),30%,IF(AND(P6="Detectivo
15%",Q6="Automático
25%"),40%,IF(AND(P6="Correctivo
10%",Q6="Manual
15%"),25%,IF(AND(P6="Correctivo
10%",Q6="Automático
25%"),35%,"-"))))))</f>
        <v>0.4</v>
      </c>
      <c r="S6" s="14" t="s">
        <v>104</v>
      </c>
      <c r="T6" s="14" t="s">
        <v>116</v>
      </c>
      <c r="U6" s="14" t="s">
        <v>118</v>
      </c>
      <c r="V6" s="24">
        <f>IF(OR(P6="Preventivo
25%",P6="Detectivo
15%"),(I6-(I6*R6)),"No Afecta Probabilidad")</f>
        <v>36</v>
      </c>
      <c r="W6" s="14" t="s">
        <v>122</v>
      </c>
      <c r="X6" s="24">
        <f>+V6</f>
        <v>36</v>
      </c>
      <c r="Y6" s="24" t="str">
        <f>IF(P6="Correctivo
10%",(K6-(K6*R6)),"No Afecta
Impacto")</f>
        <v>No Afecta
Impacto</v>
      </c>
      <c r="Z6" s="18" t="s">
        <v>100</v>
      </c>
      <c r="AA6" s="18"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4" t="s">
        <v>165</v>
      </c>
      <c r="AC6" s="30" t="s">
        <v>172</v>
      </c>
      <c r="AD6" s="14" t="s">
        <v>262</v>
      </c>
      <c r="AE6" s="28">
        <v>44561</v>
      </c>
      <c r="AF6" s="18" t="s">
        <v>170</v>
      </c>
      <c r="AG6" s="73"/>
      <c r="AH6" s="75"/>
      <c r="AI6" s="98"/>
      <c r="AJ6" s="99"/>
    </row>
    <row r="7" spans="1:36 16384:16384" ht="93.75" customHeight="1" x14ac:dyDescent="0.25">
      <c r="A7" s="79" t="s">
        <v>80</v>
      </c>
      <c r="B7" s="80"/>
      <c r="C7" s="76" t="s">
        <v>143</v>
      </c>
      <c r="D7" s="77"/>
      <c r="E7" s="78"/>
      <c r="F7" s="29" t="s">
        <v>90</v>
      </c>
      <c r="G7" s="12" t="s">
        <v>95</v>
      </c>
      <c r="H7" s="14"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4">
        <f t="shared" si="0"/>
        <v>60</v>
      </c>
      <c r="J7" s="18" t="s">
        <v>100</v>
      </c>
      <c r="K7" s="14" t="str">
        <f t="shared" ref="K7:K55" si="2">IF(J7="Leve",20,IF(J7="Menor",40, IF(J7="Moderado",60, IF(J7="Mayor","80", IF(J7="Catastrófico", 100, "-")))))</f>
        <v>80</v>
      </c>
      <c r="L7" s="18"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5" t="s">
        <v>142</v>
      </c>
      <c r="N7" s="14" t="s">
        <v>104</v>
      </c>
      <c r="O7" s="14" t="s">
        <v>105</v>
      </c>
      <c r="P7" s="18" t="s">
        <v>107</v>
      </c>
      <c r="Q7" s="18" t="s">
        <v>110</v>
      </c>
      <c r="R7" s="22">
        <f t="shared" si="1"/>
        <v>0.4</v>
      </c>
      <c r="S7" s="14" t="s">
        <v>104</v>
      </c>
      <c r="T7" s="14" t="s">
        <v>116</v>
      </c>
      <c r="U7" s="14" t="s">
        <v>118</v>
      </c>
      <c r="V7" s="24">
        <f>IF(OR(P7="Preventivo
25%",P7="Detectivo
15%"),(I7-(I7*R7)),"No Afecta Probabilidad")</f>
        <v>36</v>
      </c>
      <c r="W7" s="14" t="s">
        <v>122</v>
      </c>
      <c r="X7" s="24">
        <f>+V7</f>
        <v>36</v>
      </c>
      <c r="Y7" s="24" t="str">
        <f>IF(P7="Correctivo
10%",(K7-(K7*R7)),"No Afecta
Impacto")</f>
        <v>No Afecta
Impacto</v>
      </c>
      <c r="Z7" s="18" t="s">
        <v>100</v>
      </c>
      <c r="AA7" s="18"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4" t="s">
        <v>165</v>
      </c>
      <c r="AC7" s="30" t="s">
        <v>173</v>
      </c>
      <c r="AD7" s="18" t="s">
        <v>80</v>
      </c>
      <c r="AE7" s="28">
        <v>44561</v>
      </c>
      <c r="AF7" s="18" t="s">
        <v>169</v>
      </c>
      <c r="AG7" s="73"/>
      <c r="AH7" s="75"/>
      <c r="AI7" s="98"/>
      <c r="AJ7" s="99"/>
    </row>
    <row r="8" spans="1:36 16384:16384" ht="93.75" customHeight="1" x14ac:dyDescent="0.25">
      <c r="A8" s="79" t="s">
        <v>80</v>
      </c>
      <c r="B8" s="80"/>
      <c r="C8" s="76" t="s">
        <v>144</v>
      </c>
      <c r="D8" s="77"/>
      <c r="E8" s="78"/>
      <c r="F8" s="29" t="s">
        <v>87</v>
      </c>
      <c r="G8" s="12" t="s">
        <v>95</v>
      </c>
      <c r="H8" s="14"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4">
        <f t="shared" si="0"/>
        <v>60</v>
      </c>
      <c r="J8" s="18" t="s">
        <v>99</v>
      </c>
      <c r="K8" s="14">
        <f t="shared" si="2"/>
        <v>60</v>
      </c>
      <c r="L8" s="18"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5" t="s">
        <v>145</v>
      </c>
      <c r="N8" s="14" t="s">
        <v>105</v>
      </c>
      <c r="O8" s="14" t="s">
        <v>104</v>
      </c>
      <c r="P8" s="18" t="s">
        <v>109</v>
      </c>
      <c r="Q8" s="18" t="s">
        <v>110</v>
      </c>
      <c r="R8" s="22">
        <f t="shared" si="1"/>
        <v>0.25</v>
      </c>
      <c r="S8" s="14" t="s">
        <v>104</v>
      </c>
      <c r="T8" s="14" t="s">
        <v>117</v>
      </c>
      <c r="U8" s="14" t="s">
        <v>118</v>
      </c>
      <c r="V8" s="24" t="str">
        <f>IF(OR(P8="Preventivo
25%",P8="Detectivo
15%"),(I8-(I8*R8)),"No Afecta Probabilidad")</f>
        <v>No Afecta Probabilidad</v>
      </c>
      <c r="W8" s="14" t="s">
        <v>123</v>
      </c>
      <c r="X8" s="24">
        <f>+I8</f>
        <v>60</v>
      </c>
      <c r="Y8" s="24">
        <f t="shared" ref="Y8:Y55" si="3">IF(P8="Correctivo
10%",(K8-(K8*R8)),"No Afecta
Impacto")</f>
        <v>45</v>
      </c>
      <c r="Z8" s="18" t="s">
        <v>99</v>
      </c>
      <c r="AA8" s="18"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4" t="s">
        <v>165</v>
      </c>
      <c r="AC8" s="30" t="s">
        <v>174</v>
      </c>
      <c r="AD8" s="18" t="s">
        <v>80</v>
      </c>
      <c r="AE8" s="28">
        <v>44561</v>
      </c>
      <c r="AF8" s="18" t="s">
        <v>169</v>
      </c>
      <c r="AG8" s="73"/>
      <c r="AH8" s="75"/>
      <c r="AI8" s="98"/>
      <c r="AJ8" s="99"/>
    </row>
    <row r="9" spans="1:36 16384:16384" ht="93.75" customHeight="1" x14ac:dyDescent="0.25">
      <c r="A9" s="79" t="s">
        <v>80</v>
      </c>
      <c r="B9" s="80"/>
      <c r="C9" s="76" t="s">
        <v>146</v>
      </c>
      <c r="D9" s="77"/>
      <c r="E9" s="78"/>
      <c r="F9" s="29" t="s">
        <v>90</v>
      </c>
      <c r="G9" s="12" t="s">
        <v>95</v>
      </c>
      <c r="H9" s="14"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4">
        <f t="shared" si="0"/>
        <v>60</v>
      </c>
      <c r="J9" s="18" t="s">
        <v>99</v>
      </c>
      <c r="K9" s="14">
        <f t="shared" si="2"/>
        <v>60</v>
      </c>
      <c r="L9" s="18"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5" t="s">
        <v>147</v>
      </c>
      <c r="N9" s="14" t="s">
        <v>104</v>
      </c>
      <c r="O9" s="14" t="s">
        <v>105</v>
      </c>
      <c r="P9" s="18" t="s">
        <v>107</v>
      </c>
      <c r="Q9" s="18" t="s">
        <v>110</v>
      </c>
      <c r="R9" s="22">
        <f t="shared" si="1"/>
        <v>0.4</v>
      </c>
      <c r="S9" s="14" t="s">
        <v>104</v>
      </c>
      <c r="T9" s="14" t="s">
        <v>116</v>
      </c>
      <c r="U9" s="14" t="s">
        <v>118</v>
      </c>
      <c r="V9" s="24">
        <f t="shared" ref="V9:V55" si="4">IF(OR(P9="Preventivo
25%",P9="Detectivo
15%"),(I9-(I9*R9)),"No Afecta Probabilidad")</f>
        <v>36</v>
      </c>
      <c r="W9" s="14" t="s">
        <v>122</v>
      </c>
      <c r="X9" s="24">
        <f>+V9</f>
        <v>36</v>
      </c>
      <c r="Y9" s="24" t="str">
        <f t="shared" si="3"/>
        <v>No Afecta
Impacto</v>
      </c>
      <c r="Z9" s="18" t="s">
        <v>99</v>
      </c>
      <c r="AA9" s="18"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4" t="s">
        <v>165</v>
      </c>
      <c r="AC9" s="30" t="s">
        <v>176</v>
      </c>
      <c r="AD9" s="18" t="s">
        <v>80</v>
      </c>
      <c r="AE9" s="28">
        <v>44561</v>
      </c>
      <c r="AF9" s="18" t="s">
        <v>169</v>
      </c>
      <c r="AG9" s="73"/>
      <c r="AH9" s="75"/>
      <c r="AI9" s="98"/>
      <c r="AJ9" s="99"/>
    </row>
    <row r="10" spans="1:36 16384:16384" ht="93.75" customHeight="1" x14ac:dyDescent="0.25">
      <c r="A10" s="79" t="s">
        <v>80</v>
      </c>
      <c r="B10" s="80"/>
      <c r="C10" s="76" t="s">
        <v>148</v>
      </c>
      <c r="D10" s="77"/>
      <c r="E10" s="78"/>
      <c r="F10" s="29" t="s">
        <v>87</v>
      </c>
      <c r="G10" s="12" t="s">
        <v>95</v>
      </c>
      <c r="H10" s="14" t="str">
        <f t="shared" ref="H10:H55" si="5">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Media / Moderada</v>
      </c>
      <c r="I10" s="14">
        <f t="shared" si="0"/>
        <v>60</v>
      </c>
      <c r="J10" s="18" t="s">
        <v>99</v>
      </c>
      <c r="K10" s="14">
        <f t="shared" si="2"/>
        <v>60</v>
      </c>
      <c r="L10" s="18" t="str">
        <f t="shared" ref="L10:L55" si="6">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Moderada</v>
      </c>
      <c r="M10" s="25" t="s">
        <v>149</v>
      </c>
      <c r="N10" s="14" t="s">
        <v>104</v>
      </c>
      <c r="O10" s="14" t="s">
        <v>105</v>
      </c>
      <c r="P10" s="18" t="s">
        <v>108</v>
      </c>
      <c r="Q10" s="18" t="s">
        <v>110</v>
      </c>
      <c r="R10" s="22">
        <f t="shared" si="1"/>
        <v>0.3</v>
      </c>
      <c r="S10" s="14" t="s">
        <v>104</v>
      </c>
      <c r="T10" s="14" t="s">
        <v>116</v>
      </c>
      <c r="U10" s="14" t="s">
        <v>118</v>
      </c>
      <c r="V10" s="24">
        <f t="shared" si="4"/>
        <v>42</v>
      </c>
      <c r="W10" s="14" t="s">
        <v>123</v>
      </c>
      <c r="X10" s="24">
        <f>+V10</f>
        <v>42</v>
      </c>
      <c r="Y10" s="24" t="str">
        <f t="shared" si="3"/>
        <v>No Afecta
Impacto</v>
      </c>
      <c r="Z10" s="18" t="s">
        <v>99</v>
      </c>
      <c r="AA10" s="18" t="str">
        <f t="shared" ref="AA10:AA55" si="7">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Moderada</v>
      </c>
      <c r="AB10" s="14" t="s">
        <v>165</v>
      </c>
      <c r="AC10" s="30" t="s">
        <v>175</v>
      </c>
      <c r="AD10" s="18" t="s">
        <v>80</v>
      </c>
      <c r="AE10" s="28">
        <v>44561</v>
      </c>
      <c r="AF10" s="18" t="s">
        <v>169</v>
      </c>
      <c r="AG10" s="73"/>
      <c r="AH10" s="75"/>
      <c r="AI10" s="98"/>
      <c r="AJ10" s="99"/>
    </row>
    <row r="11" spans="1:36 16384:16384" ht="93.75" customHeight="1" x14ac:dyDescent="0.25">
      <c r="A11" s="79" t="s">
        <v>80</v>
      </c>
      <c r="B11" s="80"/>
      <c r="C11" s="76" t="s">
        <v>150</v>
      </c>
      <c r="D11" s="77"/>
      <c r="E11" s="78"/>
      <c r="F11" s="29" t="s">
        <v>90</v>
      </c>
      <c r="G11" s="12" t="s">
        <v>95</v>
      </c>
      <c r="H11" s="14" t="str">
        <f t="shared" si="5"/>
        <v>Media / Moderada</v>
      </c>
      <c r="I11" s="14">
        <f t="shared" si="0"/>
        <v>60</v>
      </c>
      <c r="J11" s="18" t="s">
        <v>99</v>
      </c>
      <c r="K11" s="14">
        <f t="shared" si="2"/>
        <v>60</v>
      </c>
      <c r="L11" s="18" t="str">
        <f t="shared" si="6"/>
        <v>Zona Moderada</v>
      </c>
      <c r="M11" s="25" t="s">
        <v>151</v>
      </c>
      <c r="N11" s="14" t="s">
        <v>104</v>
      </c>
      <c r="O11" s="14" t="s">
        <v>105</v>
      </c>
      <c r="P11" s="18" t="s">
        <v>107</v>
      </c>
      <c r="Q11" s="18" t="s">
        <v>110</v>
      </c>
      <c r="R11" s="22">
        <f t="shared" si="1"/>
        <v>0.4</v>
      </c>
      <c r="S11" s="14" t="s">
        <v>104</v>
      </c>
      <c r="T11" s="14" t="s">
        <v>116</v>
      </c>
      <c r="U11" s="14" t="s">
        <v>118</v>
      </c>
      <c r="V11" s="24">
        <f t="shared" si="4"/>
        <v>36</v>
      </c>
      <c r="W11" s="14" t="s">
        <v>122</v>
      </c>
      <c r="X11" s="24">
        <f>+V11</f>
        <v>36</v>
      </c>
      <c r="Y11" s="24" t="str">
        <f t="shared" si="3"/>
        <v>No Afecta
Impacto</v>
      </c>
      <c r="Z11" s="18" t="s">
        <v>99</v>
      </c>
      <c r="AA11" s="18" t="str">
        <f t="shared" si="7"/>
        <v>Zona Moderada</v>
      </c>
      <c r="AB11" s="14" t="s">
        <v>165</v>
      </c>
      <c r="AC11" s="30" t="s">
        <v>177</v>
      </c>
      <c r="AD11" s="18" t="s">
        <v>80</v>
      </c>
      <c r="AE11" s="28">
        <v>44561</v>
      </c>
      <c r="AF11" s="18" t="s">
        <v>169</v>
      </c>
      <c r="AG11" s="73"/>
      <c r="AH11" s="75"/>
      <c r="AI11" s="98"/>
      <c r="AJ11" s="99"/>
    </row>
    <row r="12" spans="1:36 16384:16384" ht="93.75" customHeight="1" x14ac:dyDescent="0.25">
      <c r="A12" s="79" t="s">
        <v>80</v>
      </c>
      <c r="B12" s="80"/>
      <c r="C12" s="76" t="s">
        <v>152</v>
      </c>
      <c r="D12" s="77"/>
      <c r="E12" s="78"/>
      <c r="F12" s="29" t="s">
        <v>90</v>
      </c>
      <c r="G12" s="12" t="s">
        <v>95</v>
      </c>
      <c r="H12" s="14" t="str">
        <f t="shared" si="5"/>
        <v>Media / Moderada</v>
      </c>
      <c r="I12" s="14">
        <f t="shared" si="0"/>
        <v>60</v>
      </c>
      <c r="J12" s="18" t="s">
        <v>100</v>
      </c>
      <c r="K12" s="14" t="str">
        <f t="shared" si="2"/>
        <v>80</v>
      </c>
      <c r="L12" s="18" t="str">
        <f t="shared" si="6"/>
        <v>Zona Alta</v>
      </c>
      <c r="M12" s="25" t="s">
        <v>153</v>
      </c>
      <c r="N12" s="14" t="s">
        <v>104</v>
      </c>
      <c r="O12" s="14" t="s">
        <v>105</v>
      </c>
      <c r="P12" s="18" t="s">
        <v>107</v>
      </c>
      <c r="Q12" s="18" t="s">
        <v>110</v>
      </c>
      <c r="R12" s="22">
        <f t="shared" si="1"/>
        <v>0.4</v>
      </c>
      <c r="S12" s="14" t="s">
        <v>115</v>
      </c>
      <c r="T12" s="14" t="s">
        <v>116</v>
      </c>
      <c r="U12" s="14" t="s">
        <v>119</v>
      </c>
      <c r="V12" s="24">
        <f t="shared" si="4"/>
        <v>36</v>
      </c>
      <c r="W12" s="14" t="s">
        <v>122</v>
      </c>
      <c r="X12" s="24">
        <f>+V12</f>
        <v>36</v>
      </c>
      <c r="Y12" s="24" t="str">
        <f t="shared" si="3"/>
        <v>No Afecta
Impacto</v>
      </c>
      <c r="Z12" s="18" t="s">
        <v>99</v>
      </c>
      <c r="AA12" s="18" t="str">
        <f t="shared" si="7"/>
        <v>Zona Moderada</v>
      </c>
      <c r="AB12" s="14" t="s">
        <v>165</v>
      </c>
      <c r="AC12" s="30" t="s">
        <v>178</v>
      </c>
      <c r="AD12" s="18" t="s">
        <v>80</v>
      </c>
      <c r="AE12" s="28">
        <v>44561</v>
      </c>
      <c r="AF12" s="18" t="s">
        <v>169</v>
      </c>
      <c r="AG12" s="73"/>
      <c r="AH12" s="75"/>
      <c r="AI12" s="98"/>
      <c r="AJ12" s="99"/>
    </row>
    <row r="13" spans="1:36 16384:16384" ht="93.75" customHeight="1" x14ac:dyDescent="0.25">
      <c r="A13" s="79" t="s">
        <v>80</v>
      </c>
      <c r="B13" s="80"/>
      <c r="C13" s="76" t="s">
        <v>154</v>
      </c>
      <c r="D13" s="77"/>
      <c r="E13" s="78"/>
      <c r="F13" s="29" t="s">
        <v>91</v>
      </c>
      <c r="G13" s="12" t="s">
        <v>94</v>
      </c>
      <c r="H13" s="14" t="str">
        <f t="shared" si="5"/>
        <v>Baja</v>
      </c>
      <c r="I13" s="14">
        <f t="shared" si="0"/>
        <v>40</v>
      </c>
      <c r="J13" s="18" t="s">
        <v>100</v>
      </c>
      <c r="K13" s="14" t="str">
        <f t="shared" si="2"/>
        <v>80</v>
      </c>
      <c r="L13" s="18" t="str">
        <f t="shared" si="6"/>
        <v>Zona Alta</v>
      </c>
      <c r="M13" s="25" t="s">
        <v>155</v>
      </c>
      <c r="N13" s="14" t="s">
        <v>105</v>
      </c>
      <c r="O13" s="14" t="s">
        <v>104</v>
      </c>
      <c r="P13" s="18" t="s">
        <v>109</v>
      </c>
      <c r="Q13" s="18" t="s">
        <v>110</v>
      </c>
      <c r="R13" s="22">
        <f t="shared" si="1"/>
        <v>0.25</v>
      </c>
      <c r="S13" s="14" t="s">
        <v>104</v>
      </c>
      <c r="T13" s="14" t="s">
        <v>117</v>
      </c>
      <c r="U13" s="14" t="s">
        <v>118</v>
      </c>
      <c r="V13" s="24" t="str">
        <f t="shared" si="4"/>
        <v>No Afecta Probabilidad</v>
      </c>
      <c r="W13" s="14" t="s">
        <v>122</v>
      </c>
      <c r="X13" s="24">
        <f>+I13</f>
        <v>40</v>
      </c>
      <c r="Y13" s="24">
        <f t="shared" si="3"/>
        <v>60</v>
      </c>
      <c r="Z13" s="18" t="s">
        <v>99</v>
      </c>
      <c r="AA13" s="18" t="str">
        <f t="shared" si="7"/>
        <v>Zona Moderada</v>
      </c>
      <c r="AB13" s="14" t="s">
        <v>165</v>
      </c>
      <c r="AC13" s="30" t="s">
        <v>179</v>
      </c>
      <c r="AD13" s="18" t="s">
        <v>80</v>
      </c>
      <c r="AE13" s="28">
        <v>44561</v>
      </c>
      <c r="AF13" s="18" t="s">
        <v>169</v>
      </c>
      <c r="AG13" s="73"/>
      <c r="AH13" s="75"/>
      <c r="AI13" s="98"/>
      <c r="AJ13" s="99"/>
    </row>
    <row r="14" spans="1:36 16384:16384" ht="93.75" customHeight="1" x14ac:dyDescent="0.25">
      <c r="A14" s="71" t="s">
        <v>83</v>
      </c>
      <c r="B14" s="72"/>
      <c r="C14" s="73" t="s">
        <v>156</v>
      </c>
      <c r="D14" s="74"/>
      <c r="E14" s="75"/>
      <c r="F14" s="12" t="s">
        <v>89</v>
      </c>
      <c r="G14" s="12" t="s">
        <v>94</v>
      </c>
      <c r="H14" s="14" t="str">
        <f t="shared" si="5"/>
        <v>Baja</v>
      </c>
      <c r="I14" s="14">
        <f t="shared" si="0"/>
        <v>40</v>
      </c>
      <c r="J14" s="18" t="s">
        <v>100</v>
      </c>
      <c r="K14" s="14" t="str">
        <f t="shared" si="2"/>
        <v>80</v>
      </c>
      <c r="L14" s="18" t="str">
        <f t="shared" si="6"/>
        <v>Zona Alta</v>
      </c>
      <c r="M14" s="25" t="s">
        <v>157</v>
      </c>
      <c r="N14" s="14" t="s">
        <v>104</v>
      </c>
      <c r="O14" s="14" t="s">
        <v>105</v>
      </c>
      <c r="P14" s="18" t="s">
        <v>107</v>
      </c>
      <c r="Q14" s="18" t="s">
        <v>110</v>
      </c>
      <c r="R14" s="22">
        <f t="shared" si="1"/>
        <v>0.4</v>
      </c>
      <c r="S14" s="14" t="s">
        <v>104</v>
      </c>
      <c r="T14" s="14" t="s">
        <v>116</v>
      </c>
      <c r="U14" s="14" t="s">
        <v>118</v>
      </c>
      <c r="V14" s="24">
        <f t="shared" si="4"/>
        <v>24</v>
      </c>
      <c r="W14" s="14" t="s">
        <v>122</v>
      </c>
      <c r="X14" s="24">
        <f>+V14</f>
        <v>24</v>
      </c>
      <c r="Y14" s="24" t="str">
        <f t="shared" si="3"/>
        <v>No Afecta
Impacto</v>
      </c>
      <c r="Z14" s="18" t="s">
        <v>100</v>
      </c>
      <c r="AA14" s="18" t="str">
        <f t="shared" si="7"/>
        <v>Zona Alta</v>
      </c>
      <c r="AB14" s="14" t="s">
        <v>165</v>
      </c>
      <c r="AC14" s="30" t="s">
        <v>181</v>
      </c>
      <c r="AD14" s="18" t="s">
        <v>263</v>
      </c>
      <c r="AE14" s="28">
        <v>44561</v>
      </c>
      <c r="AF14" s="18" t="s">
        <v>180</v>
      </c>
      <c r="AG14" s="73"/>
      <c r="AH14" s="75"/>
      <c r="AI14" s="98"/>
      <c r="AJ14" s="99"/>
    </row>
    <row r="15" spans="1:36 16384:16384" ht="111.75" customHeight="1" x14ac:dyDescent="0.25">
      <c r="A15" s="71" t="s">
        <v>85</v>
      </c>
      <c r="B15" s="72"/>
      <c r="C15" s="73" t="s">
        <v>158</v>
      </c>
      <c r="D15" s="74"/>
      <c r="E15" s="75"/>
      <c r="F15" s="11" t="s">
        <v>87</v>
      </c>
      <c r="G15" s="11" t="s">
        <v>94</v>
      </c>
      <c r="H15" s="14" t="str">
        <f t="shared" si="5"/>
        <v>Baja</v>
      </c>
      <c r="I15" s="14">
        <f t="shared" si="0"/>
        <v>40</v>
      </c>
      <c r="J15" s="18" t="s">
        <v>100</v>
      </c>
      <c r="K15" s="14" t="str">
        <f t="shared" si="2"/>
        <v>80</v>
      </c>
      <c r="L15" s="18" t="str">
        <f t="shared" si="6"/>
        <v>Zona Alta</v>
      </c>
      <c r="M15" s="25" t="s">
        <v>159</v>
      </c>
      <c r="N15" s="14" t="s">
        <v>104</v>
      </c>
      <c r="O15" s="14" t="s">
        <v>105</v>
      </c>
      <c r="P15" s="14" t="s">
        <v>107</v>
      </c>
      <c r="Q15" s="14" t="s">
        <v>110</v>
      </c>
      <c r="R15" s="22">
        <f t="shared" si="1"/>
        <v>0.4</v>
      </c>
      <c r="S15" s="14" t="s">
        <v>104</v>
      </c>
      <c r="T15" s="14" t="s">
        <v>116</v>
      </c>
      <c r="U15" s="14" t="s">
        <v>118</v>
      </c>
      <c r="V15" s="24">
        <f t="shared" si="4"/>
        <v>24</v>
      </c>
      <c r="W15" s="14" t="s">
        <v>122</v>
      </c>
      <c r="X15" s="24">
        <f>+V15</f>
        <v>24</v>
      </c>
      <c r="Y15" s="24" t="str">
        <f t="shared" si="3"/>
        <v>No Afecta
Impacto</v>
      </c>
      <c r="Z15" s="18" t="s">
        <v>100</v>
      </c>
      <c r="AA15" s="18" t="str">
        <f t="shared" si="7"/>
        <v>Zona Alta</v>
      </c>
      <c r="AB15" s="14" t="s">
        <v>165</v>
      </c>
      <c r="AC15" s="31" t="s">
        <v>182</v>
      </c>
      <c r="AD15" s="14" t="s">
        <v>264</v>
      </c>
      <c r="AE15" s="28">
        <v>44561</v>
      </c>
      <c r="AF15" s="14" t="s">
        <v>180</v>
      </c>
      <c r="AG15" s="73"/>
      <c r="AH15" s="75"/>
      <c r="AI15" s="98"/>
      <c r="AJ15" s="99"/>
    </row>
    <row r="16" spans="1:36 16384:16384" ht="93.75" customHeight="1" x14ac:dyDescent="0.25">
      <c r="A16" s="71" t="s">
        <v>79</v>
      </c>
      <c r="B16" s="72"/>
      <c r="C16" s="73" t="s">
        <v>160</v>
      </c>
      <c r="D16" s="74"/>
      <c r="E16" s="75"/>
      <c r="F16" s="11" t="s">
        <v>87</v>
      </c>
      <c r="G16" s="11" t="s">
        <v>94</v>
      </c>
      <c r="H16" s="14" t="str">
        <f t="shared" si="5"/>
        <v>Baja</v>
      </c>
      <c r="I16" s="14">
        <f t="shared" si="0"/>
        <v>40</v>
      </c>
      <c r="J16" s="18" t="s">
        <v>99</v>
      </c>
      <c r="K16" s="14">
        <f t="shared" si="2"/>
        <v>60</v>
      </c>
      <c r="L16" s="18" t="str">
        <f t="shared" si="6"/>
        <v>Zona Moderada</v>
      </c>
      <c r="M16" s="25" t="s">
        <v>161</v>
      </c>
      <c r="N16" s="14" t="s">
        <v>104</v>
      </c>
      <c r="O16" s="14" t="s">
        <v>105</v>
      </c>
      <c r="P16" s="14" t="s">
        <v>107</v>
      </c>
      <c r="Q16" s="14" t="s">
        <v>110</v>
      </c>
      <c r="R16" s="22">
        <f t="shared" si="1"/>
        <v>0.4</v>
      </c>
      <c r="S16" s="14" t="s">
        <v>115</v>
      </c>
      <c r="T16" s="14" t="s">
        <v>117</v>
      </c>
      <c r="U16" s="14" t="s">
        <v>119</v>
      </c>
      <c r="V16" s="24">
        <f t="shared" si="4"/>
        <v>24</v>
      </c>
      <c r="W16" s="14" t="s">
        <v>122</v>
      </c>
      <c r="X16" s="24">
        <f>+V16</f>
        <v>24</v>
      </c>
      <c r="Y16" s="24" t="str">
        <f t="shared" si="3"/>
        <v>No Afecta
Impacto</v>
      </c>
      <c r="Z16" s="18" t="s">
        <v>99</v>
      </c>
      <c r="AA16" s="18" t="str">
        <f t="shared" si="7"/>
        <v>Zona Moderada</v>
      </c>
      <c r="AB16" s="14" t="s">
        <v>165</v>
      </c>
      <c r="AC16" s="31" t="s">
        <v>183</v>
      </c>
      <c r="AD16" s="14" t="s">
        <v>265</v>
      </c>
      <c r="AE16" s="28">
        <v>44561</v>
      </c>
      <c r="AF16" s="14" t="s">
        <v>180</v>
      </c>
      <c r="AG16" s="73"/>
      <c r="AH16" s="75"/>
      <c r="AI16" s="98"/>
      <c r="AJ16" s="99"/>
    </row>
    <row r="17" spans="1:36" ht="93.75" customHeight="1" x14ac:dyDescent="0.25">
      <c r="A17" s="71" t="s">
        <v>79</v>
      </c>
      <c r="B17" s="72"/>
      <c r="C17" s="73" t="s">
        <v>162</v>
      </c>
      <c r="D17" s="74"/>
      <c r="E17" s="75"/>
      <c r="F17" s="11" t="s">
        <v>90</v>
      </c>
      <c r="G17" s="11" t="s">
        <v>95</v>
      </c>
      <c r="H17" s="14" t="str">
        <f t="shared" si="5"/>
        <v>Media / Moderada</v>
      </c>
      <c r="I17" s="14">
        <f t="shared" si="0"/>
        <v>60</v>
      </c>
      <c r="J17" s="18" t="s">
        <v>99</v>
      </c>
      <c r="K17" s="14">
        <f t="shared" si="2"/>
        <v>60</v>
      </c>
      <c r="L17" s="18" t="str">
        <f t="shared" si="6"/>
        <v>Zona Moderada</v>
      </c>
      <c r="M17" s="25" t="s">
        <v>163</v>
      </c>
      <c r="N17" s="14" t="s">
        <v>104</v>
      </c>
      <c r="O17" s="14" t="s">
        <v>105</v>
      </c>
      <c r="P17" s="14" t="s">
        <v>107</v>
      </c>
      <c r="Q17" s="14" t="s">
        <v>110</v>
      </c>
      <c r="R17" s="22">
        <f t="shared" si="1"/>
        <v>0.4</v>
      </c>
      <c r="S17" s="14" t="s">
        <v>104</v>
      </c>
      <c r="T17" s="14" t="s">
        <v>116</v>
      </c>
      <c r="U17" s="14" t="s">
        <v>118</v>
      </c>
      <c r="V17" s="24">
        <f t="shared" si="4"/>
        <v>36</v>
      </c>
      <c r="W17" s="14" t="s">
        <v>122</v>
      </c>
      <c r="X17" s="24">
        <f>+V17</f>
        <v>36</v>
      </c>
      <c r="Y17" s="24" t="str">
        <f t="shared" si="3"/>
        <v>No Afecta
Impacto</v>
      </c>
      <c r="Z17" s="18" t="s">
        <v>99</v>
      </c>
      <c r="AA17" s="18" t="str">
        <f t="shared" si="7"/>
        <v>Zona Moderada</v>
      </c>
      <c r="AB17" s="14" t="s">
        <v>165</v>
      </c>
      <c r="AC17" s="31" t="s">
        <v>184</v>
      </c>
      <c r="AD17" s="14" t="s">
        <v>265</v>
      </c>
      <c r="AE17" s="28">
        <v>44561</v>
      </c>
      <c r="AF17" s="14" t="s">
        <v>180</v>
      </c>
      <c r="AG17" s="73"/>
      <c r="AH17" s="75"/>
      <c r="AI17" s="98"/>
      <c r="AJ17" s="99"/>
    </row>
    <row r="18" spans="1:36" ht="93.75" customHeight="1" x14ac:dyDescent="0.25">
      <c r="A18" s="71" t="s">
        <v>81</v>
      </c>
      <c r="B18" s="72"/>
      <c r="C18" s="73" t="s">
        <v>259</v>
      </c>
      <c r="D18" s="74"/>
      <c r="E18" s="75"/>
      <c r="F18" s="11" t="s">
        <v>87</v>
      </c>
      <c r="G18" s="11" t="s">
        <v>95</v>
      </c>
      <c r="H18" s="14" t="str">
        <f t="shared" si="5"/>
        <v>Media / Moderada</v>
      </c>
      <c r="I18" s="14">
        <f t="shared" si="0"/>
        <v>60</v>
      </c>
      <c r="J18" s="18" t="s">
        <v>100</v>
      </c>
      <c r="K18" s="14" t="str">
        <f t="shared" si="2"/>
        <v>80</v>
      </c>
      <c r="L18" s="18" t="str">
        <f t="shared" si="6"/>
        <v>Zona Alta</v>
      </c>
      <c r="M18" s="25" t="s">
        <v>260</v>
      </c>
      <c r="N18" s="14" t="s">
        <v>104</v>
      </c>
      <c r="O18" s="14" t="s">
        <v>105</v>
      </c>
      <c r="P18" s="14" t="s">
        <v>107</v>
      </c>
      <c r="Q18" s="14" t="s">
        <v>110</v>
      </c>
      <c r="R18" s="22">
        <f t="shared" si="1"/>
        <v>0.4</v>
      </c>
      <c r="S18" s="14" t="s">
        <v>104</v>
      </c>
      <c r="T18" s="14" t="s">
        <v>116</v>
      </c>
      <c r="U18" s="14" t="s">
        <v>118</v>
      </c>
      <c r="V18" s="24">
        <f>IF(OR(P18="Preventivo
25%",P18="Detectivo
15%"),(I18-(I18*R18)),"No Afecta Probabilidad")</f>
        <v>36</v>
      </c>
      <c r="W18" s="14" t="s">
        <v>123</v>
      </c>
      <c r="X18" s="24">
        <f>+V18</f>
        <v>36</v>
      </c>
      <c r="Y18" s="24" t="str">
        <f>IF(P18="Correctivo
10%",(K18-(K18*R18)),"No Afecta
Impacto")</f>
        <v>No Afecta
Impacto</v>
      </c>
      <c r="Z18" s="18" t="s">
        <v>100</v>
      </c>
      <c r="AA18" s="18" t="str">
        <f t="shared" si="7"/>
        <v>Zona Alta</v>
      </c>
      <c r="AB18" s="14" t="s">
        <v>165</v>
      </c>
      <c r="AC18" s="31" t="s">
        <v>261</v>
      </c>
      <c r="AD18" s="14" t="s">
        <v>266</v>
      </c>
      <c r="AE18" s="28">
        <v>44500</v>
      </c>
      <c r="AF18" s="14" t="s">
        <v>180</v>
      </c>
      <c r="AG18" s="73"/>
      <c r="AH18" s="75"/>
      <c r="AI18" s="98"/>
      <c r="AJ18" s="99"/>
    </row>
    <row r="19" spans="1:36" ht="93.75" customHeight="1" x14ac:dyDescent="0.25">
      <c r="A19" s="71" t="s">
        <v>73</v>
      </c>
      <c r="B19" s="72"/>
      <c r="C19" s="73" t="s">
        <v>273</v>
      </c>
      <c r="D19" s="74"/>
      <c r="E19" s="75"/>
      <c r="F19" s="11" t="s">
        <v>87</v>
      </c>
      <c r="G19" s="11" t="s">
        <v>95</v>
      </c>
      <c r="H19" s="14" t="str">
        <f t="shared" si="5"/>
        <v>Media / Moderada</v>
      </c>
      <c r="I19" s="14">
        <f t="shared" si="0"/>
        <v>60</v>
      </c>
      <c r="J19" s="18" t="s">
        <v>99</v>
      </c>
      <c r="K19" s="14">
        <f t="shared" si="2"/>
        <v>60</v>
      </c>
      <c r="L19" s="18" t="str">
        <f t="shared" si="6"/>
        <v>Zona Moderada</v>
      </c>
      <c r="M19" s="25" t="s">
        <v>274</v>
      </c>
      <c r="N19" s="14" t="s">
        <v>104</v>
      </c>
      <c r="O19" s="14" t="s">
        <v>105</v>
      </c>
      <c r="P19" s="14" t="s">
        <v>107</v>
      </c>
      <c r="Q19" s="14" t="s">
        <v>111</v>
      </c>
      <c r="R19" s="22">
        <f t="shared" si="1"/>
        <v>0.5</v>
      </c>
      <c r="S19" s="14" t="s">
        <v>104</v>
      </c>
      <c r="T19" s="14" t="s">
        <v>116</v>
      </c>
      <c r="U19" s="14" t="s">
        <v>118</v>
      </c>
      <c r="V19" s="24">
        <f t="shared" si="4"/>
        <v>30</v>
      </c>
      <c r="W19" s="14" t="s">
        <v>122</v>
      </c>
      <c r="X19" s="24">
        <f t="shared" ref="X19:X24" si="8">+V19</f>
        <v>30</v>
      </c>
      <c r="Y19" s="24" t="str">
        <f t="shared" si="3"/>
        <v>No Afecta
Impacto</v>
      </c>
      <c r="Z19" s="18" t="s">
        <v>99</v>
      </c>
      <c r="AA19" s="18" t="str">
        <f t="shared" si="7"/>
        <v>Zona Moderada</v>
      </c>
      <c r="AB19" s="14" t="s">
        <v>165</v>
      </c>
      <c r="AC19" s="31" t="s">
        <v>275</v>
      </c>
      <c r="AD19" s="14" t="s">
        <v>276</v>
      </c>
      <c r="AE19" s="28">
        <v>44561</v>
      </c>
      <c r="AF19" s="14" t="s">
        <v>180</v>
      </c>
      <c r="AG19" s="73"/>
      <c r="AH19" s="75"/>
      <c r="AI19" s="98"/>
      <c r="AJ19" s="99"/>
    </row>
    <row r="20" spans="1:36" ht="93.75" customHeight="1" x14ac:dyDescent="0.25">
      <c r="A20" s="71" t="s">
        <v>82</v>
      </c>
      <c r="B20" s="72"/>
      <c r="C20" s="73" t="s">
        <v>277</v>
      </c>
      <c r="D20" s="74"/>
      <c r="E20" s="75"/>
      <c r="F20" s="11" t="s">
        <v>87</v>
      </c>
      <c r="G20" s="11" t="s">
        <v>97</v>
      </c>
      <c r="H20" s="14" t="str">
        <f t="shared" si="5"/>
        <v>Alta</v>
      </c>
      <c r="I20" s="14" t="str">
        <f t="shared" si="0"/>
        <v>80</v>
      </c>
      <c r="J20" s="18" t="s">
        <v>99</v>
      </c>
      <c r="K20" s="14">
        <f t="shared" si="2"/>
        <v>60</v>
      </c>
      <c r="L20" s="18" t="str">
        <f t="shared" si="6"/>
        <v>Zona Alta</v>
      </c>
      <c r="M20" s="25" t="s">
        <v>278</v>
      </c>
      <c r="N20" s="14" t="s">
        <v>104</v>
      </c>
      <c r="O20" s="14" t="s">
        <v>105</v>
      </c>
      <c r="P20" s="14" t="s">
        <v>107</v>
      </c>
      <c r="Q20" s="14" t="s">
        <v>110</v>
      </c>
      <c r="R20" s="22">
        <f t="shared" si="1"/>
        <v>0.4</v>
      </c>
      <c r="S20" s="14" t="s">
        <v>104</v>
      </c>
      <c r="T20" s="14" t="s">
        <v>117</v>
      </c>
      <c r="U20" s="14" t="s">
        <v>118</v>
      </c>
      <c r="V20" s="24">
        <f t="shared" si="4"/>
        <v>48</v>
      </c>
      <c r="W20" s="14" t="s">
        <v>123</v>
      </c>
      <c r="X20" s="24">
        <f t="shared" si="8"/>
        <v>48</v>
      </c>
      <c r="Y20" s="24" t="str">
        <f t="shared" si="3"/>
        <v>No Afecta
Impacto</v>
      </c>
      <c r="Z20" s="18" t="s">
        <v>99</v>
      </c>
      <c r="AA20" s="18" t="str">
        <f t="shared" si="7"/>
        <v>Zona Moderada</v>
      </c>
      <c r="AB20" s="14" t="s">
        <v>165</v>
      </c>
      <c r="AC20" s="31" t="s">
        <v>272</v>
      </c>
      <c r="AD20" s="14" t="s">
        <v>279</v>
      </c>
      <c r="AE20" s="28">
        <v>44561</v>
      </c>
      <c r="AF20" s="14" t="s">
        <v>180</v>
      </c>
      <c r="AG20" s="73"/>
      <c r="AH20" s="75"/>
      <c r="AI20" s="98"/>
      <c r="AJ20" s="99"/>
    </row>
    <row r="21" spans="1:36" ht="93.75" customHeight="1" x14ac:dyDescent="0.25">
      <c r="A21" s="71" t="s">
        <v>84</v>
      </c>
      <c r="B21" s="72"/>
      <c r="C21" s="73" t="s">
        <v>280</v>
      </c>
      <c r="D21" s="74"/>
      <c r="E21" s="75"/>
      <c r="F21" s="11" t="s">
        <v>90</v>
      </c>
      <c r="G21" s="11" t="s">
        <v>95</v>
      </c>
      <c r="H21" s="14" t="str">
        <f t="shared" si="5"/>
        <v>Media / Moderada</v>
      </c>
      <c r="I21" s="14">
        <f t="shared" si="0"/>
        <v>60</v>
      </c>
      <c r="J21" s="18" t="s">
        <v>99</v>
      </c>
      <c r="K21" s="14">
        <f t="shared" si="2"/>
        <v>60</v>
      </c>
      <c r="L21" s="18" t="str">
        <f t="shared" si="6"/>
        <v>Zona Moderada</v>
      </c>
      <c r="M21" s="25" t="s">
        <v>308</v>
      </c>
      <c r="N21" s="14" t="s">
        <v>104</v>
      </c>
      <c r="O21" s="14" t="s">
        <v>105</v>
      </c>
      <c r="P21" s="14" t="s">
        <v>107</v>
      </c>
      <c r="Q21" s="14" t="s">
        <v>111</v>
      </c>
      <c r="R21" s="22">
        <f t="shared" si="1"/>
        <v>0.5</v>
      </c>
      <c r="S21" s="14" t="s">
        <v>104</v>
      </c>
      <c r="T21" s="14" t="s">
        <v>116</v>
      </c>
      <c r="U21" s="14" t="s">
        <v>118</v>
      </c>
      <c r="V21" s="24">
        <f t="shared" si="4"/>
        <v>30</v>
      </c>
      <c r="W21" s="14" t="s">
        <v>122</v>
      </c>
      <c r="X21" s="24">
        <f t="shared" si="8"/>
        <v>30</v>
      </c>
      <c r="Y21" s="24" t="str">
        <f t="shared" si="3"/>
        <v>No Afecta
Impacto</v>
      </c>
      <c r="Z21" s="18" t="s">
        <v>99</v>
      </c>
      <c r="AA21" s="18" t="str">
        <f t="shared" si="7"/>
        <v>Zona Moderada</v>
      </c>
      <c r="AB21" s="14" t="s">
        <v>165</v>
      </c>
      <c r="AC21" s="31" t="s">
        <v>281</v>
      </c>
      <c r="AD21" s="14" t="s">
        <v>282</v>
      </c>
      <c r="AE21" s="28">
        <v>44561</v>
      </c>
      <c r="AF21" s="14" t="s">
        <v>180</v>
      </c>
      <c r="AG21" s="73"/>
      <c r="AH21" s="75"/>
      <c r="AI21" s="98"/>
      <c r="AJ21" s="99"/>
    </row>
    <row r="22" spans="1:36" ht="93.75" customHeight="1" x14ac:dyDescent="0.25">
      <c r="A22" s="79" t="s">
        <v>75</v>
      </c>
      <c r="B22" s="80"/>
      <c r="C22" s="73" t="s">
        <v>283</v>
      </c>
      <c r="D22" s="74"/>
      <c r="E22" s="75"/>
      <c r="F22" s="11" t="s">
        <v>90</v>
      </c>
      <c r="G22" s="11" t="s">
        <v>93</v>
      </c>
      <c r="H22" s="14" t="str">
        <f t="shared" si="5"/>
        <v>Muy Baja</v>
      </c>
      <c r="I22" s="14">
        <f t="shared" si="0"/>
        <v>20</v>
      </c>
      <c r="J22" s="18" t="s">
        <v>99</v>
      </c>
      <c r="K22" s="14">
        <f t="shared" si="2"/>
        <v>60</v>
      </c>
      <c r="L22" s="18" t="str">
        <f t="shared" si="6"/>
        <v>Zona Moderada</v>
      </c>
      <c r="M22" s="25" t="s">
        <v>284</v>
      </c>
      <c r="N22" s="14" t="s">
        <v>104</v>
      </c>
      <c r="O22" s="14" t="s">
        <v>105</v>
      </c>
      <c r="P22" s="14" t="s">
        <v>107</v>
      </c>
      <c r="Q22" s="14" t="s">
        <v>110</v>
      </c>
      <c r="R22" s="22">
        <f t="shared" si="1"/>
        <v>0.4</v>
      </c>
      <c r="S22" s="14" t="s">
        <v>104</v>
      </c>
      <c r="T22" s="14" t="s">
        <v>116</v>
      </c>
      <c r="U22" s="14" t="s">
        <v>118</v>
      </c>
      <c r="V22" s="24">
        <f>IF(OR(P22="Preventivo
25%",P22="Detectivo
15%"),(I22-(I22*R22)),"No Afecta Probabilidad")</f>
        <v>12</v>
      </c>
      <c r="W22" s="14" t="s">
        <v>123</v>
      </c>
      <c r="X22" s="24">
        <f t="shared" si="8"/>
        <v>12</v>
      </c>
      <c r="Y22" s="24" t="str">
        <f t="shared" si="3"/>
        <v>No Afecta
Impacto</v>
      </c>
      <c r="Z22" s="18" t="s">
        <v>99</v>
      </c>
      <c r="AA22" s="18" t="str">
        <f t="shared" si="7"/>
        <v>Zona Moderada</v>
      </c>
      <c r="AB22" s="14" t="s">
        <v>165</v>
      </c>
      <c r="AC22" s="31" t="s">
        <v>285</v>
      </c>
      <c r="AD22" s="14" t="s">
        <v>286</v>
      </c>
      <c r="AE22" s="28">
        <v>44561</v>
      </c>
      <c r="AF22" s="14" t="s">
        <v>180</v>
      </c>
      <c r="AG22" s="73"/>
      <c r="AH22" s="75"/>
      <c r="AI22" s="98"/>
      <c r="AJ22" s="99"/>
    </row>
    <row r="23" spans="1:36" ht="93.75" customHeight="1" x14ac:dyDescent="0.25">
      <c r="A23" s="71" t="s">
        <v>76</v>
      </c>
      <c r="B23" s="72"/>
      <c r="C23" s="73" t="s">
        <v>283</v>
      </c>
      <c r="D23" s="74"/>
      <c r="E23" s="75"/>
      <c r="F23" s="11" t="s">
        <v>90</v>
      </c>
      <c r="G23" s="11" t="s">
        <v>93</v>
      </c>
      <c r="H23" s="14" t="str">
        <f t="shared" si="5"/>
        <v>Muy Baja</v>
      </c>
      <c r="I23" s="14">
        <f t="shared" si="0"/>
        <v>20</v>
      </c>
      <c r="J23" s="18" t="s">
        <v>99</v>
      </c>
      <c r="K23" s="14">
        <f t="shared" si="2"/>
        <v>60</v>
      </c>
      <c r="L23" s="18" t="str">
        <f t="shared" si="6"/>
        <v>Zona Moderada</v>
      </c>
      <c r="M23" s="36" t="s">
        <v>284</v>
      </c>
      <c r="N23" s="14" t="s">
        <v>104</v>
      </c>
      <c r="O23" s="14" t="s">
        <v>105</v>
      </c>
      <c r="P23" s="14" t="s">
        <v>107</v>
      </c>
      <c r="Q23" s="14" t="s">
        <v>110</v>
      </c>
      <c r="R23" s="22">
        <f t="shared" si="1"/>
        <v>0.4</v>
      </c>
      <c r="S23" s="14" t="s">
        <v>104</v>
      </c>
      <c r="T23" s="14" t="s">
        <v>116</v>
      </c>
      <c r="U23" s="14" t="s">
        <v>118</v>
      </c>
      <c r="V23" s="24">
        <f t="shared" si="4"/>
        <v>12</v>
      </c>
      <c r="W23" s="14" t="s">
        <v>123</v>
      </c>
      <c r="X23" s="24">
        <f t="shared" si="8"/>
        <v>12</v>
      </c>
      <c r="Y23" s="24" t="str">
        <f t="shared" si="3"/>
        <v>No Afecta
Impacto</v>
      </c>
      <c r="Z23" s="18" t="s">
        <v>99</v>
      </c>
      <c r="AA23" s="18" t="str">
        <f t="shared" si="7"/>
        <v>Zona Moderada</v>
      </c>
      <c r="AB23" s="14" t="s">
        <v>165</v>
      </c>
      <c r="AC23" s="31" t="s">
        <v>285</v>
      </c>
      <c r="AD23" s="14" t="s">
        <v>286</v>
      </c>
      <c r="AE23" s="28">
        <v>44561</v>
      </c>
      <c r="AF23" s="14" t="s">
        <v>180</v>
      </c>
      <c r="AG23" s="73"/>
      <c r="AH23" s="75"/>
      <c r="AI23" s="98"/>
      <c r="AJ23" s="99"/>
    </row>
    <row r="24" spans="1:36" ht="93.75" customHeight="1" x14ac:dyDescent="0.25">
      <c r="A24" s="71" t="s">
        <v>85</v>
      </c>
      <c r="B24" s="72"/>
      <c r="C24" s="73" t="s">
        <v>287</v>
      </c>
      <c r="D24" s="74"/>
      <c r="E24" s="75"/>
      <c r="F24" s="11" t="s">
        <v>87</v>
      </c>
      <c r="G24" s="11" t="s">
        <v>95</v>
      </c>
      <c r="H24" s="14" t="str">
        <f t="shared" si="5"/>
        <v>Media / Moderada</v>
      </c>
      <c r="I24" s="14">
        <f t="shared" si="0"/>
        <v>60</v>
      </c>
      <c r="J24" s="18" t="s">
        <v>99</v>
      </c>
      <c r="K24" s="14">
        <f t="shared" si="2"/>
        <v>60</v>
      </c>
      <c r="L24" s="18" t="str">
        <f t="shared" si="6"/>
        <v>Zona Moderada</v>
      </c>
      <c r="M24" s="25" t="s">
        <v>288</v>
      </c>
      <c r="N24" s="14" t="s">
        <v>104</v>
      </c>
      <c r="O24" s="14" t="s">
        <v>105</v>
      </c>
      <c r="P24" s="14" t="s">
        <v>107</v>
      </c>
      <c r="Q24" s="14" t="s">
        <v>110</v>
      </c>
      <c r="R24" s="22">
        <f t="shared" si="1"/>
        <v>0.4</v>
      </c>
      <c r="S24" s="14" t="s">
        <v>104</v>
      </c>
      <c r="T24" s="14" t="s">
        <v>116</v>
      </c>
      <c r="U24" s="14" t="s">
        <v>118</v>
      </c>
      <c r="V24" s="24">
        <f t="shared" si="4"/>
        <v>36</v>
      </c>
      <c r="W24" s="14" t="s">
        <v>122</v>
      </c>
      <c r="X24" s="24">
        <f t="shared" si="8"/>
        <v>36</v>
      </c>
      <c r="Y24" s="24" t="str">
        <f t="shared" si="3"/>
        <v>No Afecta
Impacto</v>
      </c>
      <c r="Z24" s="18" t="s">
        <v>98</v>
      </c>
      <c r="AA24" s="18" t="str">
        <f t="shared" si="7"/>
        <v>Zona Moderada</v>
      </c>
      <c r="AB24" s="14" t="s">
        <v>165</v>
      </c>
      <c r="AC24" s="31" t="s">
        <v>289</v>
      </c>
      <c r="AD24" s="14" t="s">
        <v>290</v>
      </c>
      <c r="AE24" s="28">
        <v>44561</v>
      </c>
      <c r="AF24" s="14" t="s">
        <v>291</v>
      </c>
      <c r="AG24" s="73"/>
      <c r="AH24" s="75"/>
      <c r="AI24" s="98"/>
      <c r="AJ24" s="99"/>
    </row>
    <row r="25" spans="1:36" ht="96" customHeight="1" x14ac:dyDescent="0.25">
      <c r="A25" s="71" t="s">
        <v>71</v>
      </c>
      <c r="B25" s="72"/>
      <c r="C25" s="73" t="s">
        <v>292</v>
      </c>
      <c r="D25" s="74"/>
      <c r="E25" s="75"/>
      <c r="F25" s="11" t="s">
        <v>87</v>
      </c>
      <c r="G25" s="11" t="s">
        <v>95</v>
      </c>
      <c r="H25" s="14" t="str">
        <f t="shared" si="5"/>
        <v>Media / Moderada</v>
      </c>
      <c r="I25" s="14">
        <f t="shared" si="0"/>
        <v>60</v>
      </c>
      <c r="J25" s="18" t="s">
        <v>99</v>
      </c>
      <c r="K25" s="14">
        <f t="shared" si="2"/>
        <v>60</v>
      </c>
      <c r="L25" s="18" t="str">
        <f t="shared" si="6"/>
        <v>Zona Moderada</v>
      </c>
      <c r="M25" s="25" t="s">
        <v>293</v>
      </c>
      <c r="N25" s="14" t="s">
        <v>104</v>
      </c>
      <c r="O25" s="14" t="s">
        <v>105</v>
      </c>
      <c r="P25" s="14" t="s">
        <v>107</v>
      </c>
      <c r="Q25" s="14" t="s">
        <v>110</v>
      </c>
      <c r="R25" s="22">
        <f t="shared" si="1"/>
        <v>0.4</v>
      </c>
      <c r="S25" s="14" t="s">
        <v>115</v>
      </c>
      <c r="T25" s="14" t="s">
        <v>116</v>
      </c>
      <c r="U25" s="14" t="s">
        <v>118</v>
      </c>
      <c r="V25" s="24">
        <f t="shared" si="4"/>
        <v>36</v>
      </c>
      <c r="W25" s="14" t="s">
        <v>122</v>
      </c>
      <c r="X25" s="24">
        <f>+V25</f>
        <v>36</v>
      </c>
      <c r="Y25" s="24" t="str">
        <f t="shared" si="3"/>
        <v>No Afecta
Impacto</v>
      </c>
      <c r="Z25" s="18" t="s">
        <v>99</v>
      </c>
      <c r="AA25" s="18" t="str">
        <f t="shared" si="7"/>
        <v>Zona Moderada</v>
      </c>
      <c r="AB25" s="14" t="s">
        <v>165</v>
      </c>
      <c r="AC25" s="31" t="s">
        <v>294</v>
      </c>
      <c r="AD25" s="14" t="s">
        <v>295</v>
      </c>
      <c r="AE25" s="28">
        <v>44561</v>
      </c>
      <c r="AF25" s="14" t="s">
        <v>296</v>
      </c>
      <c r="AG25" s="73"/>
      <c r="AH25" s="75"/>
      <c r="AI25" s="98"/>
      <c r="AJ25" s="99"/>
    </row>
    <row r="26" spans="1:36" ht="93.75" customHeight="1" x14ac:dyDescent="0.25">
      <c r="A26" s="71" t="s">
        <v>78</v>
      </c>
      <c r="B26" s="72"/>
      <c r="C26" s="73" t="s">
        <v>297</v>
      </c>
      <c r="D26" s="74"/>
      <c r="E26" s="75"/>
      <c r="F26" s="11" t="s">
        <v>87</v>
      </c>
      <c r="G26" s="11" t="s">
        <v>97</v>
      </c>
      <c r="H26" s="14" t="str">
        <f t="shared" si="5"/>
        <v>Alta</v>
      </c>
      <c r="I26" s="14" t="str">
        <f t="shared" si="0"/>
        <v>80</v>
      </c>
      <c r="J26" s="18" t="s">
        <v>101</v>
      </c>
      <c r="K26" s="14">
        <f t="shared" si="2"/>
        <v>100</v>
      </c>
      <c r="L26" s="18" t="str">
        <f t="shared" si="6"/>
        <v>Zona Extrema</v>
      </c>
      <c r="M26" s="25" t="s">
        <v>298</v>
      </c>
      <c r="N26" s="14" t="s">
        <v>104</v>
      </c>
      <c r="O26" s="14" t="s">
        <v>105</v>
      </c>
      <c r="P26" s="14" t="s">
        <v>107</v>
      </c>
      <c r="Q26" s="14" t="s">
        <v>111</v>
      </c>
      <c r="R26" s="22">
        <f t="shared" si="1"/>
        <v>0.5</v>
      </c>
      <c r="S26" s="14" t="s">
        <v>104</v>
      </c>
      <c r="T26" s="14" t="s">
        <v>116</v>
      </c>
      <c r="U26" s="14" t="s">
        <v>118</v>
      </c>
      <c r="V26" s="24">
        <f t="shared" si="4"/>
        <v>40</v>
      </c>
      <c r="W26" s="14" t="s">
        <v>122</v>
      </c>
      <c r="X26" s="24">
        <f>+V26</f>
        <v>40</v>
      </c>
      <c r="Y26" s="24" t="str">
        <f t="shared" si="3"/>
        <v>No Afecta
Impacto</v>
      </c>
      <c r="Z26" s="18" t="s">
        <v>101</v>
      </c>
      <c r="AA26" s="18" t="str">
        <f t="shared" si="7"/>
        <v>Zona Extrema</v>
      </c>
      <c r="AB26" s="14" t="s">
        <v>165</v>
      </c>
      <c r="AC26" s="31" t="s">
        <v>299</v>
      </c>
      <c r="AD26" s="14" t="s">
        <v>295</v>
      </c>
      <c r="AE26" s="28">
        <v>44561</v>
      </c>
      <c r="AF26" s="14" t="s">
        <v>169</v>
      </c>
      <c r="AG26" s="73"/>
      <c r="AH26" s="75"/>
      <c r="AI26" s="98"/>
      <c r="AJ26" s="99"/>
    </row>
    <row r="27" spans="1:36" ht="93.75" customHeight="1" x14ac:dyDescent="0.25">
      <c r="A27" s="71" t="s">
        <v>70</v>
      </c>
      <c r="B27" s="72"/>
      <c r="C27" s="73" t="s">
        <v>300</v>
      </c>
      <c r="D27" s="74"/>
      <c r="E27" s="75"/>
      <c r="F27" s="11" t="s">
        <v>87</v>
      </c>
      <c r="G27" s="11" t="s">
        <v>94</v>
      </c>
      <c r="H27" s="14" t="str">
        <f t="shared" si="5"/>
        <v>Baja</v>
      </c>
      <c r="I27" s="14">
        <f t="shared" si="0"/>
        <v>40</v>
      </c>
      <c r="J27" s="18" t="s">
        <v>100</v>
      </c>
      <c r="K27" s="14" t="str">
        <f t="shared" si="2"/>
        <v>80</v>
      </c>
      <c r="L27" s="18" t="str">
        <f t="shared" si="6"/>
        <v>Zona Alta</v>
      </c>
      <c r="M27" s="25" t="s">
        <v>302</v>
      </c>
      <c r="N27" s="14" t="s">
        <v>104</v>
      </c>
      <c r="O27" s="14" t="s">
        <v>105</v>
      </c>
      <c r="P27" s="14" t="s">
        <v>107</v>
      </c>
      <c r="Q27" s="14" t="s">
        <v>110</v>
      </c>
      <c r="R27" s="22">
        <f t="shared" si="1"/>
        <v>0.4</v>
      </c>
      <c r="S27" s="14" t="s">
        <v>104</v>
      </c>
      <c r="T27" s="14" t="s">
        <v>116</v>
      </c>
      <c r="U27" s="14" t="s">
        <v>118</v>
      </c>
      <c r="V27" s="24">
        <f t="shared" si="4"/>
        <v>24</v>
      </c>
      <c r="W27" s="14" t="s">
        <v>122</v>
      </c>
      <c r="X27" s="24">
        <f t="shared" ref="X27:X28" si="9">+V27</f>
        <v>24</v>
      </c>
      <c r="Y27" s="24" t="str">
        <f t="shared" si="3"/>
        <v>No Afecta
Impacto</v>
      </c>
      <c r="Z27" s="18" t="s">
        <v>100</v>
      </c>
      <c r="AA27" s="18" t="str">
        <f t="shared" si="7"/>
        <v>Zona Alta</v>
      </c>
      <c r="AB27" s="14" t="s">
        <v>165</v>
      </c>
      <c r="AC27" s="31" t="s">
        <v>303</v>
      </c>
      <c r="AD27" s="14" t="s">
        <v>304</v>
      </c>
      <c r="AE27" s="28">
        <v>44561</v>
      </c>
      <c r="AF27" s="14" t="s">
        <v>305</v>
      </c>
      <c r="AG27" s="73"/>
      <c r="AH27" s="75"/>
      <c r="AI27" s="98"/>
      <c r="AJ27" s="99"/>
    </row>
    <row r="28" spans="1:36" ht="93.75" customHeight="1" x14ac:dyDescent="0.25">
      <c r="A28" s="71" t="s">
        <v>72</v>
      </c>
      <c r="B28" s="72"/>
      <c r="C28" s="73" t="s">
        <v>301</v>
      </c>
      <c r="D28" s="74"/>
      <c r="E28" s="75"/>
      <c r="F28" s="11" t="s">
        <v>87</v>
      </c>
      <c r="G28" s="11" t="s">
        <v>94</v>
      </c>
      <c r="H28" s="14" t="str">
        <f t="shared" si="5"/>
        <v>Baja</v>
      </c>
      <c r="I28" s="14">
        <f t="shared" si="0"/>
        <v>40</v>
      </c>
      <c r="J28" s="18" t="s">
        <v>100</v>
      </c>
      <c r="K28" s="14" t="str">
        <f t="shared" si="2"/>
        <v>80</v>
      </c>
      <c r="L28" s="18" t="str">
        <f t="shared" si="6"/>
        <v>Zona Alta</v>
      </c>
      <c r="M28" s="36" t="s">
        <v>302</v>
      </c>
      <c r="N28" s="14" t="s">
        <v>104</v>
      </c>
      <c r="O28" s="14" t="s">
        <v>105</v>
      </c>
      <c r="P28" s="14" t="s">
        <v>107</v>
      </c>
      <c r="Q28" s="14" t="s">
        <v>110</v>
      </c>
      <c r="R28" s="22">
        <f t="shared" si="1"/>
        <v>0.4</v>
      </c>
      <c r="S28" s="14" t="s">
        <v>104</v>
      </c>
      <c r="T28" s="14" t="s">
        <v>116</v>
      </c>
      <c r="U28" s="14" t="s">
        <v>118</v>
      </c>
      <c r="V28" s="24">
        <f t="shared" si="4"/>
        <v>24</v>
      </c>
      <c r="W28" s="14" t="s">
        <v>122</v>
      </c>
      <c r="X28" s="24">
        <f t="shared" si="9"/>
        <v>24</v>
      </c>
      <c r="Y28" s="24" t="str">
        <f t="shared" si="3"/>
        <v>No Afecta
Impacto</v>
      </c>
      <c r="Z28" s="18" t="s">
        <v>100</v>
      </c>
      <c r="AA28" s="18" t="str">
        <f t="shared" si="7"/>
        <v>Zona Alta</v>
      </c>
      <c r="AB28" s="14" t="s">
        <v>165</v>
      </c>
      <c r="AC28" s="31" t="s">
        <v>303</v>
      </c>
      <c r="AD28" s="14" t="s">
        <v>304</v>
      </c>
      <c r="AE28" s="28">
        <v>44561</v>
      </c>
      <c r="AF28" s="14" t="s">
        <v>305</v>
      </c>
      <c r="AG28" s="73"/>
      <c r="AH28" s="75"/>
      <c r="AI28" s="98"/>
      <c r="AJ28" s="99"/>
    </row>
    <row r="29" spans="1:36" ht="93.75" customHeight="1" x14ac:dyDescent="0.25">
      <c r="A29" s="71" t="s">
        <v>74</v>
      </c>
      <c r="B29" s="72"/>
      <c r="C29" s="73" t="s">
        <v>306</v>
      </c>
      <c r="D29" s="74"/>
      <c r="E29" s="75"/>
      <c r="F29" s="11" t="s">
        <v>87</v>
      </c>
      <c r="G29" s="11" t="s">
        <v>95</v>
      </c>
      <c r="H29" s="14" t="str">
        <f t="shared" si="5"/>
        <v>Media / Moderada</v>
      </c>
      <c r="I29" s="14">
        <f t="shared" si="0"/>
        <v>60</v>
      </c>
      <c r="J29" s="18" t="s">
        <v>100</v>
      </c>
      <c r="K29" s="14" t="str">
        <f t="shared" si="2"/>
        <v>80</v>
      </c>
      <c r="L29" s="18" t="str">
        <f t="shared" si="6"/>
        <v>Zona Alta</v>
      </c>
      <c r="M29" s="25" t="s">
        <v>307</v>
      </c>
      <c r="N29" s="14" t="s">
        <v>104</v>
      </c>
      <c r="O29" s="14" t="s">
        <v>105</v>
      </c>
      <c r="P29" s="14" t="s">
        <v>107</v>
      </c>
      <c r="Q29" s="14" t="s">
        <v>110</v>
      </c>
      <c r="R29" s="22">
        <f t="shared" si="1"/>
        <v>0.4</v>
      </c>
      <c r="S29" s="14" t="s">
        <v>104</v>
      </c>
      <c r="T29" s="14" t="s">
        <v>116</v>
      </c>
      <c r="U29" s="14" t="s">
        <v>118</v>
      </c>
      <c r="V29" s="24">
        <f t="shared" si="4"/>
        <v>36</v>
      </c>
      <c r="W29" s="14" t="s">
        <v>122</v>
      </c>
      <c r="X29" s="24">
        <f>+V29</f>
        <v>36</v>
      </c>
      <c r="Y29" s="24" t="str">
        <f t="shared" si="3"/>
        <v>No Afecta
Impacto</v>
      </c>
      <c r="Z29" s="18" t="s">
        <v>100</v>
      </c>
      <c r="AA29" s="18" t="str">
        <f t="shared" si="7"/>
        <v>Zona Alta</v>
      </c>
      <c r="AB29" s="14" t="s">
        <v>165</v>
      </c>
      <c r="AC29" s="31"/>
      <c r="AD29" s="14"/>
      <c r="AE29" s="28"/>
      <c r="AF29" s="14"/>
      <c r="AG29" s="73"/>
      <c r="AH29" s="75"/>
      <c r="AI29" s="98"/>
      <c r="AJ29" s="99"/>
    </row>
    <row r="30" spans="1:36" ht="93.75" customHeight="1" x14ac:dyDescent="0.25">
      <c r="A30" s="71"/>
      <c r="B30" s="72"/>
      <c r="C30" s="73"/>
      <c r="D30" s="74"/>
      <c r="E30" s="75"/>
      <c r="F30" s="11"/>
      <c r="G30" s="11"/>
      <c r="H30" s="14" t="str">
        <f t="shared" si="5"/>
        <v>-</v>
      </c>
      <c r="I30" s="14" t="str">
        <f t="shared" si="0"/>
        <v>-</v>
      </c>
      <c r="J30" s="18"/>
      <c r="K30" s="14" t="str">
        <f t="shared" si="2"/>
        <v>-</v>
      </c>
      <c r="L30" s="18" t="str">
        <f t="shared" si="6"/>
        <v>-</v>
      </c>
      <c r="M30" s="25"/>
      <c r="N30" s="14"/>
      <c r="O30" s="14"/>
      <c r="P30" s="14"/>
      <c r="Q30" s="14"/>
      <c r="R30" s="22" t="str">
        <f t="shared" si="1"/>
        <v>-</v>
      </c>
      <c r="S30" s="14"/>
      <c r="T30" s="14"/>
      <c r="U30" s="14"/>
      <c r="V30" s="24" t="str">
        <f t="shared" si="4"/>
        <v>No Afecta Probabilidad</v>
      </c>
      <c r="W30" s="14"/>
      <c r="X30" s="24"/>
      <c r="Y30" s="24" t="str">
        <f t="shared" si="3"/>
        <v>No Afecta
Impacto</v>
      </c>
      <c r="Z30" s="18"/>
      <c r="AA30" s="18" t="str">
        <f t="shared" si="7"/>
        <v>-</v>
      </c>
      <c r="AB30" s="14"/>
      <c r="AC30" s="31"/>
      <c r="AD30" s="14"/>
      <c r="AE30" s="28"/>
      <c r="AF30" s="14"/>
      <c r="AG30" s="73"/>
      <c r="AH30" s="75"/>
      <c r="AI30" s="98"/>
      <c r="AJ30" s="99"/>
    </row>
    <row r="31" spans="1:36" ht="93.75" customHeight="1" x14ac:dyDescent="0.25">
      <c r="A31" s="71"/>
      <c r="B31" s="72"/>
      <c r="C31" s="73"/>
      <c r="D31" s="74"/>
      <c r="E31" s="75"/>
      <c r="F31" s="11"/>
      <c r="G31" s="11"/>
      <c r="H31" s="14" t="str">
        <f t="shared" si="5"/>
        <v>-</v>
      </c>
      <c r="I31" s="14" t="str">
        <f t="shared" si="0"/>
        <v>-</v>
      </c>
      <c r="J31" s="18"/>
      <c r="K31" s="14" t="str">
        <f t="shared" si="2"/>
        <v>-</v>
      </c>
      <c r="L31" s="18" t="str">
        <f t="shared" si="6"/>
        <v>-</v>
      </c>
      <c r="M31" s="25"/>
      <c r="N31" s="14"/>
      <c r="O31" s="14"/>
      <c r="P31" s="14"/>
      <c r="Q31" s="14"/>
      <c r="R31" s="22" t="str">
        <f t="shared" si="1"/>
        <v>-</v>
      </c>
      <c r="S31" s="14"/>
      <c r="T31" s="14"/>
      <c r="U31" s="14"/>
      <c r="V31" s="24" t="str">
        <f t="shared" si="4"/>
        <v>No Afecta Probabilidad</v>
      </c>
      <c r="W31" s="14"/>
      <c r="X31" s="24"/>
      <c r="Y31" s="24" t="str">
        <f t="shared" si="3"/>
        <v>No Afecta
Impacto</v>
      </c>
      <c r="Z31" s="18"/>
      <c r="AA31" s="18" t="str">
        <f t="shared" si="7"/>
        <v>-</v>
      </c>
      <c r="AB31" s="14"/>
      <c r="AC31" s="31"/>
      <c r="AD31" s="14"/>
      <c r="AE31" s="28"/>
      <c r="AF31" s="14"/>
      <c r="AG31" s="73"/>
      <c r="AH31" s="75"/>
      <c r="AI31" s="98"/>
      <c r="AJ31" s="99"/>
    </row>
    <row r="32" spans="1:36" ht="93.75" customHeight="1" x14ac:dyDescent="0.25">
      <c r="A32" s="71"/>
      <c r="B32" s="72"/>
      <c r="C32" s="73"/>
      <c r="D32" s="74"/>
      <c r="E32" s="75"/>
      <c r="F32" s="11"/>
      <c r="G32" s="11"/>
      <c r="H32" s="14" t="str">
        <f t="shared" si="5"/>
        <v>-</v>
      </c>
      <c r="I32" s="14" t="str">
        <f t="shared" si="0"/>
        <v>-</v>
      </c>
      <c r="J32" s="18"/>
      <c r="K32" s="14" t="str">
        <f t="shared" si="2"/>
        <v>-</v>
      </c>
      <c r="L32" s="18" t="str">
        <f t="shared" si="6"/>
        <v>-</v>
      </c>
      <c r="M32" s="25"/>
      <c r="N32" s="14"/>
      <c r="O32" s="14"/>
      <c r="P32" s="14"/>
      <c r="Q32" s="14"/>
      <c r="R32" s="22" t="str">
        <f t="shared" si="1"/>
        <v>-</v>
      </c>
      <c r="S32" s="14"/>
      <c r="T32" s="14"/>
      <c r="U32" s="14"/>
      <c r="V32" s="24" t="str">
        <f t="shared" si="4"/>
        <v>No Afecta Probabilidad</v>
      </c>
      <c r="W32" s="14"/>
      <c r="X32" s="24"/>
      <c r="Y32" s="24" t="str">
        <f t="shared" si="3"/>
        <v>No Afecta
Impacto</v>
      </c>
      <c r="Z32" s="18"/>
      <c r="AA32" s="18" t="str">
        <f t="shared" si="7"/>
        <v>-</v>
      </c>
      <c r="AB32" s="14"/>
      <c r="AC32" s="31"/>
      <c r="AD32" s="14"/>
      <c r="AE32" s="28"/>
      <c r="AF32" s="11"/>
      <c r="AG32" s="73"/>
      <c r="AH32" s="75"/>
      <c r="AI32" s="98"/>
      <c r="AJ32" s="99"/>
    </row>
    <row r="33" spans="1:36" ht="93.75" customHeight="1" x14ac:dyDescent="0.25">
      <c r="A33" s="71"/>
      <c r="B33" s="72"/>
      <c r="C33" s="73"/>
      <c r="D33" s="74"/>
      <c r="E33" s="75"/>
      <c r="F33" s="11"/>
      <c r="G33" s="11"/>
      <c r="H33" s="14" t="str">
        <f t="shared" si="5"/>
        <v>-</v>
      </c>
      <c r="I33" s="14" t="str">
        <f t="shared" si="0"/>
        <v>-</v>
      </c>
      <c r="J33" s="18"/>
      <c r="K33" s="14" t="str">
        <f t="shared" si="2"/>
        <v>-</v>
      </c>
      <c r="L33" s="18" t="str">
        <f t="shared" si="6"/>
        <v>-</v>
      </c>
      <c r="M33" s="25"/>
      <c r="N33" s="14"/>
      <c r="O33" s="14"/>
      <c r="P33" s="14"/>
      <c r="Q33" s="14"/>
      <c r="R33" s="22" t="str">
        <f t="shared" si="1"/>
        <v>-</v>
      </c>
      <c r="S33" s="14"/>
      <c r="T33" s="14"/>
      <c r="U33" s="14"/>
      <c r="V33" s="24" t="str">
        <f t="shared" si="4"/>
        <v>No Afecta Probabilidad</v>
      </c>
      <c r="W33" s="14"/>
      <c r="X33" s="24"/>
      <c r="Y33" s="24" t="str">
        <f t="shared" si="3"/>
        <v>No Afecta
Impacto</v>
      </c>
      <c r="Z33" s="18"/>
      <c r="AA33" s="18" t="str">
        <f t="shared" si="7"/>
        <v>-</v>
      </c>
      <c r="AB33" s="14"/>
      <c r="AC33" s="31"/>
      <c r="AD33" s="14"/>
      <c r="AE33" s="28"/>
      <c r="AF33" s="11"/>
      <c r="AG33" s="73"/>
      <c r="AH33" s="75"/>
      <c r="AI33" s="98"/>
      <c r="AJ33" s="99"/>
    </row>
    <row r="34" spans="1:36" ht="93.75" customHeight="1" x14ac:dyDescent="0.25">
      <c r="A34" s="71"/>
      <c r="B34" s="72"/>
      <c r="C34" s="73"/>
      <c r="D34" s="74"/>
      <c r="E34" s="75"/>
      <c r="F34" s="11"/>
      <c r="G34" s="11"/>
      <c r="H34" s="14" t="str">
        <f t="shared" si="5"/>
        <v>-</v>
      </c>
      <c r="I34" s="14" t="str">
        <f t="shared" si="0"/>
        <v>-</v>
      </c>
      <c r="J34" s="18"/>
      <c r="K34" s="14" t="str">
        <f t="shared" si="2"/>
        <v>-</v>
      </c>
      <c r="L34" s="18" t="str">
        <f t="shared" si="6"/>
        <v>-</v>
      </c>
      <c r="M34" s="25"/>
      <c r="N34" s="14"/>
      <c r="O34" s="14"/>
      <c r="P34" s="14"/>
      <c r="Q34" s="14"/>
      <c r="R34" s="22" t="str">
        <f t="shared" si="1"/>
        <v>-</v>
      </c>
      <c r="S34" s="14"/>
      <c r="T34" s="14"/>
      <c r="U34" s="14"/>
      <c r="V34" s="24" t="str">
        <f t="shared" si="4"/>
        <v>No Afecta Probabilidad</v>
      </c>
      <c r="W34" s="14"/>
      <c r="X34" s="24"/>
      <c r="Y34" s="24" t="str">
        <f t="shared" si="3"/>
        <v>No Afecta
Impacto</v>
      </c>
      <c r="Z34" s="18"/>
      <c r="AA34" s="18" t="str">
        <f t="shared" si="7"/>
        <v>-</v>
      </c>
      <c r="AB34" s="14"/>
      <c r="AC34" s="31"/>
      <c r="AD34" s="14"/>
      <c r="AE34" s="28"/>
      <c r="AF34" s="11"/>
      <c r="AG34" s="73"/>
      <c r="AH34" s="75"/>
      <c r="AI34" s="98"/>
      <c r="AJ34" s="99"/>
    </row>
    <row r="35" spans="1:36" ht="93.75" customHeight="1" x14ac:dyDescent="0.25">
      <c r="A35" s="71"/>
      <c r="B35" s="72"/>
      <c r="C35" s="73"/>
      <c r="D35" s="74"/>
      <c r="E35" s="75"/>
      <c r="F35" s="11"/>
      <c r="G35" s="11"/>
      <c r="H35" s="14" t="str">
        <f t="shared" si="5"/>
        <v>-</v>
      </c>
      <c r="I35" s="14" t="str">
        <f t="shared" si="0"/>
        <v>-</v>
      </c>
      <c r="J35" s="18"/>
      <c r="K35" s="14" t="str">
        <f t="shared" si="2"/>
        <v>-</v>
      </c>
      <c r="L35" s="18" t="str">
        <f t="shared" si="6"/>
        <v>-</v>
      </c>
      <c r="M35" s="25"/>
      <c r="N35" s="14"/>
      <c r="O35" s="14"/>
      <c r="P35" s="14"/>
      <c r="Q35" s="14"/>
      <c r="R35" s="22" t="str">
        <f t="shared" si="1"/>
        <v>-</v>
      </c>
      <c r="S35" s="14"/>
      <c r="T35" s="14"/>
      <c r="U35" s="14"/>
      <c r="V35" s="24" t="str">
        <f t="shared" si="4"/>
        <v>No Afecta Probabilidad</v>
      </c>
      <c r="W35" s="14"/>
      <c r="X35" s="24"/>
      <c r="Y35" s="24" t="str">
        <f t="shared" si="3"/>
        <v>No Afecta
Impacto</v>
      </c>
      <c r="Z35" s="18"/>
      <c r="AA35" s="18" t="str">
        <f t="shared" si="7"/>
        <v>-</v>
      </c>
      <c r="AB35" s="14"/>
      <c r="AC35" s="31"/>
      <c r="AD35" s="14"/>
      <c r="AE35" s="28"/>
      <c r="AF35" s="11"/>
      <c r="AG35" s="73"/>
      <c r="AH35" s="75"/>
      <c r="AI35" s="98"/>
      <c r="AJ35" s="99"/>
    </row>
    <row r="36" spans="1:36" ht="93.75" customHeight="1" x14ac:dyDescent="0.25">
      <c r="A36" s="71"/>
      <c r="B36" s="72"/>
      <c r="C36" s="73"/>
      <c r="D36" s="74"/>
      <c r="E36" s="75"/>
      <c r="F36" s="11"/>
      <c r="G36" s="11"/>
      <c r="H36" s="14" t="str">
        <f t="shared" si="5"/>
        <v>-</v>
      </c>
      <c r="I36" s="14" t="str">
        <f t="shared" si="0"/>
        <v>-</v>
      </c>
      <c r="J36" s="18"/>
      <c r="K36" s="14" t="str">
        <f t="shared" si="2"/>
        <v>-</v>
      </c>
      <c r="L36" s="18" t="str">
        <f t="shared" si="6"/>
        <v>-</v>
      </c>
      <c r="M36" s="25"/>
      <c r="N36" s="14"/>
      <c r="O36" s="14"/>
      <c r="P36" s="14"/>
      <c r="Q36" s="14"/>
      <c r="R36" s="22" t="str">
        <f t="shared" si="1"/>
        <v>-</v>
      </c>
      <c r="S36" s="14"/>
      <c r="T36" s="14"/>
      <c r="U36" s="14"/>
      <c r="V36" s="24" t="str">
        <f t="shared" si="4"/>
        <v>No Afecta Probabilidad</v>
      </c>
      <c r="W36" s="14"/>
      <c r="X36" s="24"/>
      <c r="Y36" s="24" t="str">
        <f t="shared" si="3"/>
        <v>No Afecta
Impacto</v>
      </c>
      <c r="Z36" s="18"/>
      <c r="AA36" s="18" t="str">
        <f t="shared" si="7"/>
        <v>-</v>
      </c>
      <c r="AB36" s="14"/>
      <c r="AC36" s="31"/>
      <c r="AD36" s="14"/>
      <c r="AE36" s="28"/>
      <c r="AF36" s="11"/>
      <c r="AG36" s="73"/>
      <c r="AH36" s="75"/>
      <c r="AI36" s="98"/>
      <c r="AJ36" s="99"/>
    </row>
    <row r="37" spans="1:36" ht="93.75" customHeight="1" x14ac:dyDescent="0.25">
      <c r="A37" s="71"/>
      <c r="B37" s="72"/>
      <c r="C37" s="73"/>
      <c r="D37" s="74"/>
      <c r="E37" s="75"/>
      <c r="F37" s="11"/>
      <c r="G37" s="11"/>
      <c r="H37" s="14" t="str">
        <f t="shared" si="5"/>
        <v>-</v>
      </c>
      <c r="I37" s="14" t="str">
        <f t="shared" si="0"/>
        <v>-</v>
      </c>
      <c r="J37" s="18"/>
      <c r="K37" s="14" t="str">
        <f t="shared" si="2"/>
        <v>-</v>
      </c>
      <c r="L37" s="18" t="str">
        <f t="shared" si="6"/>
        <v>-</v>
      </c>
      <c r="M37" s="25"/>
      <c r="N37" s="14"/>
      <c r="O37" s="14"/>
      <c r="P37" s="14"/>
      <c r="Q37" s="14"/>
      <c r="R37" s="22" t="str">
        <f t="shared" si="1"/>
        <v>-</v>
      </c>
      <c r="S37" s="14"/>
      <c r="T37" s="14"/>
      <c r="U37" s="14"/>
      <c r="V37" s="24" t="str">
        <f t="shared" si="4"/>
        <v>No Afecta Probabilidad</v>
      </c>
      <c r="W37" s="14"/>
      <c r="X37" s="24"/>
      <c r="Y37" s="24" t="str">
        <f t="shared" si="3"/>
        <v>No Afecta
Impacto</v>
      </c>
      <c r="Z37" s="18"/>
      <c r="AA37" s="18" t="str">
        <f t="shared" si="7"/>
        <v>-</v>
      </c>
      <c r="AB37" s="14"/>
      <c r="AC37" s="31"/>
      <c r="AD37" s="14"/>
      <c r="AE37" s="28"/>
      <c r="AF37" s="11"/>
      <c r="AG37" s="73"/>
      <c r="AH37" s="75"/>
      <c r="AI37" s="98"/>
      <c r="AJ37" s="99"/>
    </row>
    <row r="38" spans="1:36" ht="93.75" customHeight="1" x14ac:dyDescent="0.25">
      <c r="A38" s="71"/>
      <c r="B38" s="72"/>
      <c r="C38" s="73"/>
      <c r="D38" s="74"/>
      <c r="E38" s="75"/>
      <c r="F38" s="11"/>
      <c r="G38" s="11"/>
      <c r="H38" s="14" t="str">
        <f t="shared" si="5"/>
        <v>-</v>
      </c>
      <c r="I38" s="14" t="str">
        <f t="shared" si="0"/>
        <v>-</v>
      </c>
      <c r="J38" s="18"/>
      <c r="K38" s="14" t="str">
        <f t="shared" si="2"/>
        <v>-</v>
      </c>
      <c r="L38" s="18" t="str">
        <f t="shared" si="6"/>
        <v>-</v>
      </c>
      <c r="M38" s="25"/>
      <c r="N38" s="14"/>
      <c r="O38" s="14"/>
      <c r="P38" s="14"/>
      <c r="Q38" s="14"/>
      <c r="R38" s="22" t="str">
        <f t="shared" si="1"/>
        <v>-</v>
      </c>
      <c r="S38" s="14"/>
      <c r="T38" s="14"/>
      <c r="U38" s="14"/>
      <c r="V38" s="24" t="str">
        <f t="shared" si="4"/>
        <v>No Afecta Probabilidad</v>
      </c>
      <c r="W38" s="14"/>
      <c r="X38" s="24"/>
      <c r="Y38" s="24" t="str">
        <f t="shared" si="3"/>
        <v>No Afecta
Impacto</v>
      </c>
      <c r="Z38" s="18"/>
      <c r="AA38" s="18" t="str">
        <f t="shared" si="7"/>
        <v>-</v>
      </c>
      <c r="AB38" s="14"/>
      <c r="AC38" s="31"/>
      <c r="AD38" s="14"/>
      <c r="AE38" s="28"/>
      <c r="AF38" s="11"/>
      <c r="AG38" s="73"/>
      <c r="AH38" s="75"/>
      <c r="AI38" s="98"/>
      <c r="AJ38" s="99"/>
    </row>
    <row r="39" spans="1:36" ht="93.75" customHeight="1" x14ac:dyDescent="0.25">
      <c r="A39" s="71"/>
      <c r="B39" s="72"/>
      <c r="C39" s="73"/>
      <c r="D39" s="74"/>
      <c r="E39" s="75"/>
      <c r="F39" s="11"/>
      <c r="G39" s="11"/>
      <c r="H39" s="14" t="str">
        <f t="shared" si="5"/>
        <v>-</v>
      </c>
      <c r="I39" s="14" t="str">
        <f t="shared" si="0"/>
        <v>-</v>
      </c>
      <c r="J39" s="18"/>
      <c r="K39" s="14" t="str">
        <f t="shared" si="2"/>
        <v>-</v>
      </c>
      <c r="L39" s="18" t="str">
        <f t="shared" si="6"/>
        <v>-</v>
      </c>
      <c r="M39" s="25"/>
      <c r="N39" s="14"/>
      <c r="O39" s="14"/>
      <c r="P39" s="14"/>
      <c r="Q39" s="14"/>
      <c r="R39" s="22" t="str">
        <f t="shared" si="1"/>
        <v>-</v>
      </c>
      <c r="S39" s="14"/>
      <c r="T39" s="14"/>
      <c r="U39" s="14"/>
      <c r="V39" s="24" t="str">
        <f t="shared" si="4"/>
        <v>No Afecta Probabilidad</v>
      </c>
      <c r="W39" s="14"/>
      <c r="X39" s="24"/>
      <c r="Y39" s="24" t="str">
        <f t="shared" si="3"/>
        <v>No Afecta
Impacto</v>
      </c>
      <c r="Z39" s="18"/>
      <c r="AA39" s="18" t="str">
        <f t="shared" si="7"/>
        <v>-</v>
      </c>
      <c r="AB39" s="14"/>
      <c r="AC39" s="31"/>
      <c r="AD39" s="14"/>
      <c r="AE39" s="28"/>
      <c r="AF39" s="11"/>
      <c r="AG39" s="73"/>
      <c r="AH39" s="75"/>
      <c r="AI39" s="98"/>
      <c r="AJ39" s="99"/>
    </row>
    <row r="40" spans="1:36" ht="93.75" customHeight="1" x14ac:dyDescent="0.25">
      <c r="A40" s="71"/>
      <c r="B40" s="72"/>
      <c r="C40" s="73"/>
      <c r="D40" s="74"/>
      <c r="E40" s="75"/>
      <c r="F40" s="11"/>
      <c r="G40" s="11"/>
      <c r="H40" s="14" t="str">
        <f t="shared" si="5"/>
        <v>-</v>
      </c>
      <c r="I40" s="14" t="str">
        <f t="shared" si="0"/>
        <v>-</v>
      </c>
      <c r="J40" s="18"/>
      <c r="K40" s="14" t="str">
        <f t="shared" si="2"/>
        <v>-</v>
      </c>
      <c r="L40" s="18" t="str">
        <f t="shared" si="6"/>
        <v>-</v>
      </c>
      <c r="M40" s="25"/>
      <c r="N40" s="14"/>
      <c r="O40" s="14"/>
      <c r="P40" s="14"/>
      <c r="Q40" s="14"/>
      <c r="R40" s="22" t="str">
        <f t="shared" si="1"/>
        <v>-</v>
      </c>
      <c r="S40" s="14"/>
      <c r="T40" s="14"/>
      <c r="U40" s="14"/>
      <c r="V40" s="24" t="str">
        <f t="shared" si="4"/>
        <v>No Afecta Probabilidad</v>
      </c>
      <c r="W40" s="14"/>
      <c r="X40" s="24"/>
      <c r="Y40" s="24" t="str">
        <f t="shared" si="3"/>
        <v>No Afecta
Impacto</v>
      </c>
      <c r="Z40" s="18"/>
      <c r="AA40" s="18" t="str">
        <f t="shared" si="7"/>
        <v>-</v>
      </c>
      <c r="AB40" s="14"/>
      <c r="AC40" s="31"/>
      <c r="AD40" s="14"/>
      <c r="AE40" s="28"/>
      <c r="AF40" s="11"/>
      <c r="AG40" s="73"/>
      <c r="AH40" s="75"/>
      <c r="AI40" s="98"/>
      <c r="AJ40" s="99"/>
    </row>
    <row r="41" spans="1:36" ht="93.75" customHeight="1" x14ac:dyDescent="0.25">
      <c r="A41" s="71"/>
      <c r="B41" s="72"/>
      <c r="C41" s="73"/>
      <c r="D41" s="74"/>
      <c r="E41" s="75"/>
      <c r="F41" s="11"/>
      <c r="G41" s="11"/>
      <c r="H41" s="14" t="str">
        <f t="shared" si="5"/>
        <v>-</v>
      </c>
      <c r="I41" s="14" t="str">
        <f t="shared" si="0"/>
        <v>-</v>
      </c>
      <c r="J41" s="18"/>
      <c r="K41" s="14" t="str">
        <f t="shared" si="2"/>
        <v>-</v>
      </c>
      <c r="L41" s="18" t="str">
        <f t="shared" si="6"/>
        <v>-</v>
      </c>
      <c r="M41" s="25"/>
      <c r="N41" s="14"/>
      <c r="O41" s="14"/>
      <c r="P41" s="14"/>
      <c r="Q41" s="14"/>
      <c r="R41" s="22" t="str">
        <f t="shared" si="1"/>
        <v>-</v>
      </c>
      <c r="S41" s="14"/>
      <c r="T41" s="14"/>
      <c r="U41" s="14"/>
      <c r="V41" s="24" t="str">
        <f t="shared" si="4"/>
        <v>No Afecta Probabilidad</v>
      </c>
      <c r="W41" s="14"/>
      <c r="X41" s="24"/>
      <c r="Y41" s="24" t="str">
        <f t="shared" si="3"/>
        <v>No Afecta
Impacto</v>
      </c>
      <c r="Z41" s="18"/>
      <c r="AA41" s="18" t="str">
        <f t="shared" si="7"/>
        <v>-</v>
      </c>
      <c r="AB41" s="14"/>
      <c r="AC41" s="31"/>
      <c r="AD41" s="14"/>
      <c r="AE41" s="28"/>
      <c r="AF41" s="11"/>
      <c r="AG41" s="73"/>
      <c r="AH41" s="75"/>
      <c r="AI41" s="98"/>
      <c r="AJ41" s="99"/>
    </row>
    <row r="42" spans="1:36" ht="93.75" customHeight="1" x14ac:dyDescent="0.25">
      <c r="A42" s="71"/>
      <c r="B42" s="72"/>
      <c r="C42" s="73"/>
      <c r="D42" s="74"/>
      <c r="E42" s="75"/>
      <c r="F42" s="11"/>
      <c r="G42" s="11"/>
      <c r="H42" s="14" t="str">
        <f t="shared" si="5"/>
        <v>-</v>
      </c>
      <c r="I42" s="14" t="str">
        <f t="shared" si="0"/>
        <v>-</v>
      </c>
      <c r="J42" s="18"/>
      <c r="K42" s="14" t="str">
        <f t="shared" si="2"/>
        <v>-</v>
      </c>
      <c r="L42" s="18" t="str">
        <f t="shared" si="6"/>
        <v>-</v>
      </c>
      <c r="M42" s="25"/>
      <c r="N42" s="14"/>
      <c r="O42" s="14"/>
      <c r="P42" s="14"/>
      <c r="Q42" s="14"/>
      <c r="R42" s="22" t="str">
        <f t="shared" si="1"/>
        <v>-</v>
      </c>
      <c r="S42" s="14"/>
      <c r="T42" s="14"/>
      <c r="U42" s="14"/>
      <c r="V42" s="24" t="str">
        <f t="shared" si="4"/>
        <v>No Afecta Probabilidad</v>
      </c>
      <c r="W42" s="14"/>
      <c r="X42" s="24"/>
      <c r="Y42" s="24" t="str">
        <f t="shared" si="3"/>
        <v>No Afecta
Impacto</v>
      </c>
      <c r="Z42" s="18"/>
      <c r="AA42" s="18" t="str">
        <f t="shared" si="7"/>
        <v>-</v>
      </c>
      <c r="AB42" s="14"/>
      <c r="AC42" s="31"/>
      <c r="AD42" s="14"/>
      <c r="AE42" s="28"/>
      <c r="AF42" s="11"/>
      <c r="AG42" s="73"/>
      <c r="AH42" s="75"/>
      <c r="AI42" s="98"/>
      <c r="AJ42" s="99"/>
    </row>
    <row r="43" spans="1:36" ht="93.75" customHeight="1" x14ac:dyDescent="0.25">
      <c r="A43" s="71"/>
      <c r="B43" s="72"/>
      <c r="C43" s="73"/>
      <c r="D43" s="74"/>
      <c r="E43" s="75"/>
      <c r="F43" s="11"/>
      <c r="G43" s="11"/>
      <c r="H43" s="14" t="str">
        <f t="shared" si="5"/>
        <v>-</v>
      </c>
      <c r="I43" s="14" t="str">
        <f t="shared" si="0"/>
        <v>-</v>
      </c>
      <c r="J43" s="18"/>
      <c r="K43" s="14" t="str">
        <f t="shared" si="2"/>
        <v>-</v>
      </c>
      <c r="L43" s="18" t="str">
        <f t="shared" si="6"/>
        <v>-</v>
      </c>
      <c r="M43" s="25"/>
      <c r="N43" s="14"/>
      <c r="O43" s="14"/>
      <c r="P43" s="14"/>
      <c r="Q43" s="14"/>
      <c r="R43" s="22" t="str">
        <f t="shared" si="1"/>
        <v>-</v>
      </c>
      <c r="S43" s="14"/>
      <c r="T43" s="14"/>
      <c r="U43" s="14"/>
      <c r="V43" s="24" t="str">
        <f t="shared" si="4"/>
        <v>No Afecta Probabilidad</v>
      </c>
      <c r="W43" s="14"/>
      <c r="X43" s="24"/>
      <c r="Y43" s="24" t="str">
        <f t="shared" si="3"/>
        <v>No Afecta
Impacto</v>
      </c>
      <c r="Z43" s="18"/>
      <c r="AA43" s="18" t="str">
        <f t="shared" si="7"/>
        <v>-</v>
      </c>
      <c r="AB43" s="14"/>
      <c r="AC43" s="31"/>
      <c r="AD43" s="14"/>
      <c r="AE43" s="28"/>
      <c r="AF43" s="11"/>
      <c r="AG43" s="73"/>
      <c r="AH43" s="75"/>
      <c r="AI43" s="98"/>
      <c r="AJ43" s="99"/>
    </row>
    <row r="44" spans="1:36" ht="93.75" customHeight="1" x14ac:dyDescent="0.25">
      <c r="A44" s="71"/>
      <c r="B44" s="72"/>
      <c r="C44" s="73"/>
      <c r="D44" s="74"/>
      <c r="E44" s="75"/>
      <c r="F44" s="11"/>
      <c r="G44" s="11"/>
      <c r="H44" s="14" t="str">
        <f t="shared" si="5"/>
        <v>-</v>
      </c>
      <c r="I44" s="14" t="str">
        <f t="shared" si="0"/>
        <v>-</v>
      </c>
      <c r="J44" s="18"/>
      <c r="K44" s="14" t="str">
        <f t="shared" si="2"/>
        <v>-</v>
      </c>
      <c r="L44" s="18" t="str">
        <f t="shared" si="6"/>
        <v>-</v>
      </c>
      <c r="M44" s="25"/>
      <c r="N44" s="14"/>
      <c r="O44" s="14"/>
      <c r="P44" s="14"/>
      <c r="Q44" s="14"/>
      <c r="R44" s="22" t="str">
        <f t="shared" si="1"/>
        <v>-</v>
      </c>
      <c r="S44" s="14"/>
      <c r="T44" s="14"/>
      <c r="U44" s="14"/>
      <c r="V44" s="24" t="str">
        <f t="shared" si="4"/>
        <v>No Afecta Probabilidad</v>
      </c>
      <c r="W44" s="14"/>
      <c r="X44" s="24"/>
      <c r="Y44" s="24" t="str">
        <f t="shared" si="3"/>
        <v>No Afecta
Impacto</v>
      </c>
      <c r="Z44" s="18"/>
      <c r="AA44" s="18" t="str">
        <f t="shared" si="7"/>
        <v>-</v>
      </c>
      <c r="AB44" s="14"/>
      <c r="AC44" s="31"/>
      <c r="AD44" s="14"/>
      <c r="AE44" s="28"/>
      <c r="AF44" s="11"/>
      <c r="AG44" s="73"/>
      <c r="AH44" s="75"/>
      <c r="AI44" s="98"/>
      <c r="AJ44" s="99"/>
    </row>
    <row r="45" spans="1:36" ht="93.75" customHeight="1" x14ac:dyDescent="0.25">
      <c r="A45" s="71"/>
      <c r="B45" s="72"/>
      <c r="C45" s="73"/>
      <c r="D45" s="74"/>
      <c r="E45" s="75"/>
      <c r="F45" s="11"/>
      <c r="G45" s="11"/>
      <c r="H45" s="14" t="str">
        <f t="shared" si="5"/>
        <v>-</v>
      </c>
      <c r="I45" s="14" t="str">
        <f t="shared" si="0"/>
        <v>-</v>
      </c>
      <c r="J45" s="18"/>
      <c r="K45" s="14" t="str">
        <f t="shared" si="2"/>
        <v>-</v>
      </c>
      <c r="L45" s="18" t="str">
        <f t="shared" si="6"/>
        <v>-</v>
      </c>
      <c r="M45" s="25"/>
      <c r="N45" s="14"/>
      <c r="O45" s="14"/>
      <c r="P45" s="14"/>
      <c r="Q45" s="14"/>
      <c r="R45" s="22" t="str">
        <f t="shared" si="1"/>
        <v>-</v>
      </c>
      <c r="S45" s="14"/>
      <c r="T45" s="14"/>
      <c r="U45" s="14"/>
      <c r="V45" s="24" t="str">
        <f t="shared" si="4"/>
        <v>No Afecta Probabilidad</v>
      </c>
      <c r="W45" s="14"/>
      <c r="X45" s="24"/>
      <c r="Y45" s="24" t="str">
        <f t="shared" si="3"/>
        <v>No Afecta
Impacto</v>
      </c>
      <c r="Z45" s="18"/>
      <c r="AA45" s="18" t="str">
        <f t="shared" si="7"/>
        <v>-</v>
      </c>
      <c r="AB45" s="14"/>
      <c r="AC45" s="31"/>
      <c r="AD45" s="14"/>
      <c r="AE45" s="28"/>
      <c r="AF45" s="11"/>
      <c r="AG45" s="73"/>
      <c r="AH45" s="75"/>
      <c r="AI45" s="98"/>
      <c r="AJ45" s="99"/>
    </row>
    <row r="46" spans="1:36" ht="93.75" customHeight="1" x14ac:dyDescent="0.25">
      <c r="A46" s="71"/>
      <c r="B46" s="72"/>
      <c r="C46" s="73"/>
      <c r="D46" s="74"/>
      <c r="E46" s="75"/>
      <c r="F46" s="11"/>
      <c r="G46" s="11"/>
      <c r="H46" s="14" t="str">
        <f t="shared" si="5"/>
        <v>-</v>
      </c>
      <c r="I46" s="14" t="str">
        <f t="shared" si="0"/>
        <v>-</v>
      </c>
      <c r="J46" s="18"/>
      <c r="K46" s="14" t="str">
        <f t="shared" si="2"/>
        <v>-</v>
      </c>
      <c r="L46" s="18" t="str">
        <f t="shared" si="6"/>
        <v>-</v>
      </c>
      <c r="M46" s="25"/>
      <c r="N46" s="14"/>
      <c r="O46" s="14"/>
      <c r="P46" s="14"/>
      <c r="Q46" s="14"/>
      <c r="R46" s="22" t="str">
        <f t="shared" si="1"/>
        <v>-</v>
      </c>
      <c r="S46" s="14"/>
      <c r="T46" s="14"/>
      <c r="U46" s="14"/>
      <c r="V46" s="24" t="str">
        <f t="shared" si="4"/>
        <v>No Afecta Probabilidad</v>
      </c>
      <c r="W46" s="14"/>
      <c r="X46" s="24"/>
      <c r="Y46" s="24" t="str">
        <f t="shared" si="3"/>
        <v>No Afecta
Impacto</v>
      </c>
      <c r="Z46" s="18"/>
      <c r="AA46" s="18" t="str">
        <f t="shared" si="7"/>
        <v>-</v>
      </c>
      <c r="AB46" s="14"/>
      <c r="AC46" s="31"/>
      <c r="AD46" s="14"/>
      <c r="AE46" s="28"/>
      <c r="AF46" s="11"/>
      <c r="AG46" s="73"/>
      <c r="AH46" s="75"/>
      <c r="AI46" s="98"/>
      <c r="AJ46" s="99"/>
    </row>
    <row r="47" spans="1:36" ht="93.75" customHeight="1" x14ac:dyDescent="0.25">
      <c r="A47" s="71"/>
      <c r="B47" s="72"/>
      <c r="C47" s="73"/>
      <c r="D47" s="74"/>
      <c r="E47" s="75"/>
      <c r="F47" s="11"/>
      <c r="G47" s="11"/>
      <c r="H47" s="14" t="str">
        <f t="shared" si="5"/>
        <v>-</v>
      </c>
      <c r="I47" s="14" t="str">
        <f t="shared" si="0"/>
        <v>-</v>
      </c>
      <c r="J47" s="18"/>
      <c r="K47" s="14" t="str">
        <f t="shared" si="2"/>
        <v>-</v>
      </c>
      <c r="L47" s="18" t="str">
        <f t="shared" si="6"/>
        <v>-</v>
      </c>
      <c r="M47" s="25"/>
      <c r="N47" s="14"/>
      <c r="O47" s="14"/>
      <c r="P47" s="14"/>
      <c r="Q47" s="14"/>
      <c r="R47" s="22" t="str">
        <f t="shared" si="1"/>
        <v>-</v>
      </c>
      <c r="S47" s="14"/>
      <c r="T47" s="14"/>
      <c r="U47" s="14"/>
      <c r="V47" s="24" t="str">
        <f t="shared" si="4"/>
        <v>No Afecta Probabilidad</v>
      </c>
      <c r="W47" s="14"/>
      <c r="X47" s="24"/>
      <c r="Y47" s="24" t="str">
        <f t="shared" si="3"/>
        <v>No Afecta
Impacto</v>
      </c>
      <c r="Z47" s="18"/>
      <c r="AA47" s="18" t="str">
        <f t="shared" si="7"/>
        <v>-</v>
      </c>
      <c r="AB47" s="14"/>
      <c r="AC47" s="31"/>
      <c r="AD47" s="14"/>
      <c r="AE47" s="28"/>
      <c r="AF47" s="11"/>
      <c r="AG47" s="73"/>
      <c r="AH47" s="75"/>
      <c r="AI47" s="98"/>
      <c r="AJ47" s="99"/>
    </row>
    <row r="48" spans="1:36" ht="93.75" customHeight="1" x14ac:dyDescent="0.25">
      <c r="A48" s="71"/>
      <c r="B48" s="72"/>
      <c r="C48" s="73"/>
      <c r="D48" s="74"/>
      <c r="E48" s="75"/>
      <c r="F48" s="11"/>
      <c r="G48" s="11"/>
      <c r="H48" s="14" t="str">
        <f t="shared" si="5"/>
        <v>-</v>
      </c>
      <c r="I48" s="14" t="str">
        <f t="shared" si="0"/>
        <v>-</v>
      </c>
      <c r="J48" s="18"/>
      <c r="K48" s="14" t="str">
        <f t="shared" si="2"/>
        <v>-</v>
      </c>
      <c r="L48" s="18" t="str">
        <f t="shared" si="6"/>
        <v>-</v>
      </c>
      <c r="M48" s="25"/>
      <c r="N48" s="14"/>
      <c r="O48" s="14"/>
      <c r="P48" s="14"/>
      <c r="Q48" s="14"/>
      <c r="R48" s="22" t="str">
        <f t="shared" si="1"/>
        <v>-</v>
      </c>
      <c r="S48" s="14"/>
      <c r="T48" s="14"/>
      <c r="U48" s="14"/>
      <c r="V48" s="24" t="str">
        <f t="shared" si="4"/>
        <v>No Afecta Probabilidad</v>
      </c>
      <c r="W48" s="14"/>
      <c r="X48" s="24"/>
      <c r="Y48" s="24" t="str">
        <f t="shared" si="3"/>
        <v>No Afecta
Impacto</v>
      </c>
      <c r="Z48" s="18"/>
      <c r="AA48" s="18" t="str">
        <f t="shared" si="7"/>
        <v>-</v>
      </c>
      <c r="AB48" s="14"/>
      <c r="AC48" s="31"/>
      <c r="AD48" s="14"/>
      <c r="AE48" s="28"/>
      <c r="AF48" s="11"/>
      <c r="AG48" s="73"/>
      <c r="AH48" s="75"/>
      <c r="AI48" s="98"/>
      <c r="AJ48" s="99"/>
    </row>
    <row r="49" spans="1:36" ht="93.75" customHeight="1" x14ac:dyDescent="0.25">
      <c r="A49" s="71"/>
      <c r="B49" s="72"/>
      <c r="C49" s="73"/>
      <c r="D49" s="74"/>
      <c r="E49" s="75"/>
      <c r="F49" s="11"/>
      <c r="G49" s="11"/>
      <c r="H49" s="14" t="str">
        <f t="shared" si="5"/>
        <v>-</v>
      </c>
      <c r="I49" s="14" t="str">
        <f t="shared" si="0"/>
        <v>-</v>
      </c>
      <c r="J49" s="18"/>
      <c r="K49" s="14" t="str">
        <f t="shared" si="2"/>
        <v>-</v>
      </c>
      <c r="L49" s="18" t="str">
        <f t="shared" si="6"/>
        <v>-</v>
      </c>
      <c r="M49" s="25"/>
      <c r="N49" s="14"/>
      <c r="O49" s="14"/>
      <c r="P49" s="14"/>
      <c r="Q49" s="14"/>
      <c r="R49" s="22" t="str">
        <f t="shared" si="1"/>
        <v>-</v>
      </c>
      <c r="S49" s="14"/>
      <c r="T49" s="14"/>
      <c r="U49" s="14"/>
      <c r="V49" s="24" t="str">
        <f t="shared" si="4"/>
        <v>No Afecta Probabilidad</v>
      </c>
      <c r="W49" s="14"/>
      <c r="X49" s="24"/>
      <c r="Y49" s="24" t="str">
        <f t="shared" si="3"/>
        <v>No Afecta
Impacto</v>
      </c>
      <c r="Z49" s="18"/>
      <c r="AA49" s="18" t="str">
        <f t="shared" si="7"/>
        <v>-</v>
      </c>
      <c r="AB49" s="14"/>
      <c r="AC49" s="31"/>
      <c r="AD49" s="14"/>
      <c r="AE49" s="28"/>
      <c r="AF49" s="11"/>
      <c r="AG49" s="73"/>
      <c r="AH49" s="75"/>
      <c r="AI49" s="98"/>
      <c r="AJ49" s="99"/>
    </row>
    <row r="50" spans="1:36" ht="93.75" customHeight="1" x14ac:dyDescent="0.25">
      <c r="A50" s="71"/>
      <c r="B50" s="72"/>
      <c r="C50" s="73"/>
      <c r="D50" s="74"/>
      <c r="E50" s="75"/>
      <c r="F50" s="11"/>
      <c r="G50" s="11"/>
      <c r="H50" s="14" t="str">
        <f t="shared" si="5"/>
        <v>-</v>
      </c>
      <c r="I50" s="14" t="str">
        <f t="shared" si="0"/>
        <v>-</v>
      </c>
      <c r="J50" s="18"/>
      <c r="K50" s="14" t="str">
        <f t="shared" si="2"/>
        <v>-</v>
      </c>
      <c r="L50" s="18" t="str">
        <f t="shared" si="6"/>
        <v>-</v>
      </c>
      <c r="M50" s="25"/>
      <c r="N50" s="14"/>
      <c r="O50" s="14"/>
      <c r="P50" s="14"/>
      <c r="Q50" s="14"/>
      <c r="R50" s="22" t="str">
        <f t="shared" si="1"/>
        <v>-</v>
      </c>
      <c r="S50" s="14"/>
      <c r="T50" s="14"/>
      <c r="U50" s="14"/>
      <c r="V50" s="24" t="str">
        <f t="shared" si="4"/>
        <v>No Afecta Probabilidad</v>
      </c>
      <c r="W50" s="14"/>
      <c r="X50" s="24"/>
      <c r="Y50" s="24" t="str">
        <f t="shared" si="3"/>
        <v>No Afecta
Impacto</v>
      </c>
      <c r="Z50" s="18"/>
      <c r="AA50" s="18" t="str">
        <f t="shared" si="7"/>
        <v>-</v>
      </c>
      <c r="AB50" s="14"/>
      <c r="AC50" s="31"/>
      <c r="AD50" s="14"/>
      <c r="AE50" s="28"/>
      <c r="AF50" s="11"/>
      <c r="AG50" s="73"/>
      <c r="AH50" s="75"/>
      <c r="AI50" s="98"/>
      <c r="AJ50" s="99"/>
    </row>
    <row r="51" spans="1:36" ht="93.75" customHeight="1" x14ac:dyDescent="0.25">
      <c r="A51" s="71"/>
      <c r="B51" s="72"/>
      <c r="C51" s="73"/>
      <c r="D51" s="74"/>
      <c r="E51" s="75"/>
      <c r="F51" s="11"/>
      <c r="G51" s="11"/>
      <c r="H51" s="14" t="str">
        <f t="shared" si="5"/>
        <v>-</v>
      </c>
      <c r="I51" s="14" t="str">
        <f t="shared" si="0"/>
        <v>-</v>
      </c>
      <c r="J51" s="18"/>
      <c r="K51" s="14" t="str">
        <f t="shared" si="2"/>
        <v>-</v>
      </c>
      <c r="L51" s="18" t="str">
        <f t="shared" si="6"/>
        <v>-</v>
      </c>
      <c r="M51" s="25"/>
      <c r="N51" s="14"/>
      <c r="O51" s="14"/>
      <c r="P51" s="14"/>
      <c r="Q51" s="14"/>
      <c r="R51" s="22" t="str">
        <f t="shared" si="1"/>
        <v>-</v>
      </c>
      <c r="S51" s="14"/>
      <c r="T51" s="14"/>
      <c r="U51" s="14"/>
      <c r="V51" s="24" t="str">
        <f t="shared" si="4"/>
        <v>No Afecta Probabilidad</v>
      </c>
      <c r="W51" s="14"/>
      <c r="X51" s="24"/>
      <c r="Y51" s="24" t="str">
        <f t="shared" si="3"/>
        <v>No Afecta
Impacto</v>
      </c>
      <c r="Z51" s="18"/>
      <c r="AA51" s="18" t="str">
        <f t="shared" si="7"/>
        <v>-</v>
      </c>
      <c r="AB51" s="14"/>
      <c r="AC51" s="31"/>
      <c r="AD51" s="14"/>
      <c r="AE51" s="28"/>
      <c r="AF51" s="11"/>
      <c r="AG51" s="73"/>
      <c r="AH51" s="75"/>
      <c r="AI51" s="98"/>
      <c r="AJ51" s="99"/>
    </row>
    <row r="52" spans="1:36" ht="93.75" customHeight="1" x14ac:dyDescent="0.25">
      <c r="A52" s="71"/>
      <c r="B52" s="72"/>
      <c r="C52" s="73"/>
      <c r="D52" s="74"/>
      <c r="E52" s="75"/>
      <c r="F52" s="11"/>
      <c r="G52" s="11"/>
      <c r="H52" s="14" t="str">
        <f t="shared" si="5"/>
        <v>-</v>
      </c>
      <c r="I52" s="14" t="str">
        <f t="shared" si="0"/>
        <v>-</v>
      </c>
      <c r="J52" s="18"/>
      <c r="K52" s="14" t="str">
        <f t="shared" si="2"/>
        <v>-</v>
      </c>
      <c r="L52" s="18" t="str">
        <f t="shared" si="6"/>
        <v>-</v>
      </c>
      <c r="M52" s="25"/>
      <c r="N52" s="14"/>
      <c r="O52" s="14"/>
      <c r="P52" s="14"/>
      <c r="Q52" s="14"/>
      <c r="R52" s="22" t="str">
        <f t="shared" si="1"/>
        <v>-</v>
      </c>
      <c r="S52" s="14"/>
      <c r="T52" s="14"/>
      <c r="U52" s="14"/>
      <c r="V52" s="24" t="str">
        <f t="shared" si="4"/>
        <v>No Afecta Probabilidad</v>
      </c>
      <c r="W52" s="14"/>
      <c r="X52" s="24"/>
      <c r="Y52" s="24" t="str">
        <f t="shared" si="3"/>
        <v>No Afecta
Impacto</v>
      </c>
      <c r="Z52" s="18"/>
      <c r="AA52" s="18" t="str">
        <f t="shared" si="7"/>
        <v>-</v>
      </c>
      <c r="AB52" s="14"/>
      <c r="AC52" s="31"/>
      <c r="AD52" s="14"/>
      <c r="AE52" s="28"/>
      <c r="AF52" s="11"/>
      <c r="AG52" s="73"/>
      <c r="AH52" s="75"/>
      <c r="AI52" s="98"/>
      <c r="AJ52" s="99"/>
    </row>
    <row r="53" spans="1:36" ht="93.75" customHeight="1" x14ac:dyDescent="0.25">
      <c r="A53" s="71"/>
      <c r="B53" s="72"/>
      <c r="C53" s="73"/>
      <c r="D53" s="74"/>
      <c r="E53" s="75"/>
      <c r="F53" s="11"/>
      <c r="G53" s="11"/>
      <c r="H53" s="14" t="str">
        <f t="shared" si="5"/>
        <v>-</v>
      </c>
      <c r="I53" s="14" t="str">
        <f t="shared" si="0"/>
        <v>-</v>
      </c>
      <c r="J53" s="18"/>
      <c r="K53" s="14" t="str">
        <f t="shared" si="2"/>
        <v>-</v>
      </c>
      <c r="L53" s="18" t="str">
        <f t="shared" si="6"/>
        <v>-</v>
      </c>
      <c r="M53" s="25"/>
      <c r="N53" s="14"/>
      <c r="O53" s="14"/>
      <c r="P53" s="14"/>
      <c r="Q53" s="14"/>
      <c r="R53" s="22" t="str">
        <f t="shared" si="1"/>
        <v>-</v>
      </c>
      <c r="S53" s="14"/>
      <c r="T53" s="14"/>
      <c r="U53" s="14"/>
      <c r="V53" s="24" t="str">
        <f t="shared" si="4"/>
        <v>No Afecta Probabilidad</v>
      </c>
      <c r="W53" s="14"/>
      <c r="X53" s="24"/>
      <c r="Y53" s="24" t="str">
        <f t="shared" si="3"/>
        <v>No Afecta
Impacto</v>
      </c>
      <c r="Z53" s="18"/>
      <c r="AA53" s="18" t="str">
        <f t="shared" si="7"/>
        <v>-</v>
      </c>
      <c r="AB53" s="14"/>
      <c r="AC53" s="31"/>
      <c r="AD53" s="14"/>
      <c r="AE53" s="28"/>
      <c r="AF53" s="11"/>
      <c r="AG53" s="73"/>
      <c r="AH53" s="75"/>
      <c r="AI53" s="98"/>
      <c r="AJ53" s="99"/>
    </row>
    <row r="54" spans="1:36" ht="93.75" customHeight="1" x14ac:dyDescent="0.25">
      <c r="A54" s="71"/>
      <c r="B54" s="72"/>
      <c r="C54" s="73"/>
      <c r="D54" s="74"/>
      <c r="E54" s="75"/>
      <c r="F54" s="11"/>
      <c r="G54" s="11"/>
      <c r="H54" s="14" t="str">
        <f t="shared" si="5"/>
        <v>-</v>
      </c>
      <c r="I54" s="14" t="str">
        <f t="shared" si="0"/>
        <v>-</v>
      </c>
      <c r="J54" s="18"/>
      <c r="K54" s="14" t="str">
        <f t="shared" si="2"/>
        <v>-</v>
      </c>
      <c r="L54" s="18" t="str">
        <f t="shared" si="6"/>
        <v>-</v>
      </c>
      <c r="M54" s="25"/>
      <c r="N54" s="14"/>
      <c r="O54" s="14"/>
      <c r="P54" s="14"/>
      <c r="Q54" s="14"/>
      <c r="R54" s="22" t="str">
        <f t="shared" si="1"/>
        <v>-</v>
      </c>
      <c r="S54" s="14"/>
      <c r="T54" s="14"/>
      <c r="U54" s="14"/>
      <c r="V54" s="24" t="str">
        <f t="shared" si="4"/>
        <v>No Afecta Probabilidad</v>
      </c>
      <c r="W54" s="14"/>
      <c r="X54" s="24"/>
      <c r="Y54" s="24" t="str">
        <f t="shared" si="3"/>
        <v>No Afecta
Impacto</v>
      </c>
      <c r="Z54" s="18"/>
      <c r="AA54" s="18" t="str">
        <f t="shared" si="7"/>
        <v>-</v>
      </c>
      <c r="AB54" s="14"/>
      <c r="AC54" s="31"/>
      <c r="AD54" s="14"/>
      <c r="AE54" s="28"/>
      <c r="AF54" s="11"/>
      <c r="AG54" s="73"/>
      <c r="AH54" s="75"/>
      <c r="AI54" s="98"/>
      <c r="AJ54" s="99"/>
    </row>
    <row r="55" spans="1:36" ht="93.75" customHeight="1" x14ac:dyDescent="0.25">
      <c r="A55" s="71"/>
      <c r="B55" s="72"/>
      <c r="C55" s="73"/>
      <c r="D55" s="74"/>
      <c r="E55" s="75"/>
      <c r="F55" s="11"/>
      <c r="G55" s="11"/>
      <c r="H55" s="14" t="str">
        <f t="shared" si="5"/>
        <v>-</v>
      </c>
      <c r="I55" s="14" t="str">
        <f t="shared" si="0"/>
        <v>-</v>
      </c>
      <c r="J55" s="18"/>
      <c r="K55" s="14" t="str">
        <f t="shared" si="2"/>
        <v>-</v>
      </c>
      <c r="L55" s="18" t="str">
        <f t="shared" si="6"/>
        <v>-</v>
      </c>
      <c r="M55" s="25"/>
      <c r="N55" s="14"/>
      <c r="O55" s="14"/>
      <c r="P55" s="14"/>
      <c r="Q55" s="14"/>
      <c r="R55" s="22" t="str">
        <f t="shared" si="1"/>
        <v>-</v>
      </c>
      <c r="S55" s="14"/>
      <c r="T55" s="14"/>
      <c r="U55" s="14"/>
      <c r="V55" s="24" t="str">
        <f t="shared" si="4"/>
        <v>No Afecta Probabilidad</v>
      </c>
      <c r="W55" s="14"/>
      <c r="X55" s="24"/>
      <c r="Y55" s="24" t="str">
        <f t="shared" si="3"/>
        <v>No Afecta
Impacto</v>
      </c>
      <c r="Z55" s="18"/>
      <c r="AA55" s="18" t="str">
        <f t="shared" si="7"/>
        <v>-</v>
      </c>
      <c r="AB55" s="14"/>
      <c r="AC55" s="31"/>
      <c r="AD55" s="14"/>
      <c r="AE55" s="28"/>
      <c r="AF55" s="11"/>
      <c r="AG55" s="73"/>
      <c r="AH55" s="75"/>
      <c r="AI55" s="98"/>
      <c r="AJ55" s="99"/>
    </row>
    <row r="56" spans="1:36" x14ac:dyDescent="0.25">
      <c r="A56" s="16"/>
      <c r="B56" s="16"/>
    </row>
    <row r="57" spans="1:36" x14ac:dyDescent="0.25">
      <c r="A57" s="16"/>
      <c r="B57" s="16"/>
    </row>
    <row r="58" spans="1:36" x14ac:dyDescent="0.25">
      <c r="A58" s="16"/>
      <c r="B58" s="16"/>
    </row>
    <row r="59" spans="1:36" x14ac:dyDescent="0.25">
      <c r="A59" s="16"/>
      <c r="B59" s="16"/>
    </row>
    <row r="60" spans="1:36" x14ac:dyDescent="0.25">
      <c r="A60" s="16"/>
      <c r="B60" s="16"/>
    </row>
    <row r="61" spans="1:36" x14ac:dyDescent="0.25">
      <c r="A61" s="16"/>
      <c r="B61" s="16"/>
    </row>
    <row r="62" spans="1:36" x14ac:dyDescent="0.25">
      <c r="A62" s="16"/>
      <c r="B62" s="16"/>
    </row>
    <row r="63" spans="1:36" x14ac:dyDescent="0.25">
      <c r="A63" s="16"/>
      <c r="B63" s="16"/>
    </row>
    <row r="64" spans="1:36" x14ac:dyDescent="0.25">
      <c r="A64" s="16"/>
      <c r="B64" s="16"/>
    </row>
    <row r="65" spans="1:2" x14ac:dyDescent="0.25">
      <c r="A65" s="16"/>
      <c r="B65" s="16"/>
    </row>
    <row r="66" spans="1:2" x14ac:dyDescent="0.25">
      <c r="A66" s="16"/>
      <c r="B66" s="16"/>
    </row>
    <row r="67" spans="1:2" x14ac:dyDescent="0.25">
      <c r="A67" s="16"/>
      <c r="B67" s="16"/>
    </row>
    <row r="68" spans="1:2" x14ac:dyDescent="0.25">
      <c r="A68" s="16"/>
      <c r="B68" s="16"/>
    </row>
    <row r="69" spans="1:2" x14ac:dyDescent="0.25">
      <c r="A69" s="16"/>
      <c r="B69" s="16"/>
    </row>
    <row r="70" spans="1:2" x14ac:dyDescent="0.25">
      <c r="A70" s="16"/>
      <c r="B70" s="16"/>
    </row>
    <row r="71" spans="1:2" x14ac:dyDescent="0.25">
      <c r="A71" s="16"/>
      <c r="B71" s="16"/>
    </row>
    <row r="72" spans="1:2" x14ac:dyDescent="0.25">
      <c r="A72" s="16"/>
      <c r="B72" s="16"/>
    </row>
    <row r="73" spans="1:2" x14ac:dyDescent="0.25">
      <c r="A73" s="16"/>
      <c r="B73" s="16"/>
    </row>
    <row r="74" spans="1:2" x14ac:dyDescent="0.25">
      <c r="A74" s="16"/>
      <c r="B74" s="16"/>
    </row>
    <row r="75" spans="1:2" x14ac:dyDescent="0.25">
      <c r="A75" s="16"/>
      <c r="B75" s="16"/>
    </row>
    <row r="76" spans="1:2" x14ac:dyDescent="0.25">
      <c r="A76" s="16"/>
      <c r="B76" s="16"/>
    </row>
    <row r="77" spans="1:2" x14ac:dyDescent="0.25">
      <c r="A77" s="16"/>
      <c r="B77" s="16"/>
    </row>
    <row r="78" spans="1:2" x14ac:dyDescent="0.25">
      <c r="A78" s="16"/>
      <c r="B78" s="16"/>
    </row>
    <row r="79" spans="1:2" x14ac:dyDescent="0.25">
      <c r="A79" s="16"/>
      <c r="B79" s="16"/>
    </row>
    <row r="80" spans="1:2" x14ac:dyDescent="0.25">
      <c r="A80" s="16"/>
      <c r="B80" s="16"/>
    </row>
    <row r="81" spans="1:2" x14ac:dyDescent="0.25">
      <c r="A81" s="16"/>
      <c r="B81" s="16"/>
    </row>
    <row r="82" spans="1:2" x14ac:dyDescent="0.25">
      <c r="A82" s="16"/>
      <c r="B82" s="16"/>
    </row>
    <row r="83" spans="1:2" x14ac:dyDescent="0.25">
      <c r="A83" s="16"/>
      <c r="B83" s="16"/>
    </row>
    <row r="84" spans="1:2" x14ac:dyDescent="0.25">
      <c r="A84" s="16"/>
      <c r="B84" s="16"/>
    </row>
    <row r="85" spans="1:2" x14ac:dyDescent="0.25">
      <c r="A85" s="16"/>
      <c r="B85" s="16"/>
    </row>
    <row r="86" spans="1:2" x14ac:dyDescent="0.25">
      <c r="A86" s="16"/>
      <c r="B86" s="16"/>
    </row>
    <row r="87" spans="1:2" x14ac:dyDescent="0.25">
      <c r="A87" s="16"/>
      <c r="B87" s="16"/>
    </row>
    <row r="88" spans="1:2" x14ac:dyDescent="0.25">
      <c r="A88" s="16"/>
      <c r="B88" s="16"/>
    </row>
    <row r="89" spans="1:2" x14ac:dyDescent="0.25">
      <c r="A89" s="16"/>
      <c r="B89" s="16"/>
    </row>
    <row r="90" spans="1:2" x14ac:dyDescent="0.25">
      <c r="A90" s="16"/>
      <c r="B90" s="16"/>
    </row>
    <row r="91" spans="1:2" x14ac:dyDescent="0.25">
      <c r="A91" s="16"/>
      <c r="B91" s="16"/>
    </row>
    <row r="92" spans="1:2" x14ac:dyDescent="0.25">
      <c r="A92" s="16"/>
      <c r="B92" s="16"/>
    </row>
    <row r="93" spans="1:2" x14ac:dyDescent="0.25">
      <c r="A93" s="16"/>
      <c r="B93" s="16"/>
    </row>
    <row r="94" spans="1:2" x14ac:dyDescent="0.25">
      <c r="A94" s="16"/>
      <c r="B94" s="16"/>
    </row>
    <row r="95" spans="1:2" x14ac:dyDescent="0.25">
      <c r="A95" s="16"/>
      <c r="B95" s="16"/>
    </row>
    <row r="96" spans="1:2" x14ac:dyDescent="0.25">
      <c r="A96" s="16"/>
      <c r="B96" s="16"/>
    </row>
    <row r="97" spans="1:2" x14ac:dyDescent="0.25">
      <c r="A97" s="16"/>
      <c r="B97" s="16"/>
    </row>
    <row r="98" spans="1:2" x14ac:dyDescent="0.25">
      <c r="A98" s="16"/>
      <c r="B98" s="16"/>
    </row>
    <row r="99" spans="1:2" x14ac:dyDescent="0.25">
      <c r="A99" s="16"/>
      <c r="B99" s="16"/>
    </row>
    <row r="100" spans="1:2" x14ac:dyDescent="0.25">
      <c r="A100" s="16"/>
      <c r="B100" s="16"/>
    </row>
    <row r="101" spans="1:2" x14ac:dyDescent="0.25">
      <c r="A101" s="16"/>
      <c r="B101" s="16"/>
    </row>
    <row r="102" spans="1:2" x14ac:dyDescent="0.25">
      <c r="A102" s="16"/>
      <c r="B102" s="16"/>
    </row>
    <row r="103" spans="1:2" x14ac:dyDescent="0.25">
      <c r="A103" s="16"/>
      <c r="B103" s="16"/>
    </row>
    <row r="104" spans="1:2" x14ac:dyDescent="0.25">
      <c r="A104" s="16"/>
      <c r="B104" s="16"/>
    </row>
    <row r="105" spans="1:2" x14ac:dyDescent="0.25">
      <c r="A105" s="16"/>
      <c r="B105" s="16"/>
    </row>
    <row r="106" spans="1:2" x14ac:dyDescent="0.25">
      <c r="A106" s="16"/>
      <c r="B106" s="16"/>
    </row>
    <row r="107" spans="1:2" x14ac:dyDescent="0.25">
      <c r="A107" s="16"/>
      <c r="B107" s="16"/>
    </row>
    <row r="108" spans="1:2" x14ac:dyDescent="0.25">
      <c r="A108" s="16"/>
      <c r="B108" s="16"/>
    </row>
    <row r="109" spans="1:2" x14ac:dyDescent="0.25">
      <c r="A109" s="16"/>
      <c r="B109" s="16"/>
    </row>
    <row r="110" spans="1:2" x14ac:dyDescent="0.25">
      <c r="A110" s="16"/>
      <c r="B110" s="16"/>
    </row>
    <row r="111" spans="1:2" x14ac:dyDescent="0.25">
      <c r="A111" s="16"/>
      <c r="B111" s="16"/>
    </row>
    <row r="112" spans="1:2" x14ac:dyDescent="0.25">
      <c r="A112" s="16"/>
      <c r="B112" s="16"/>
    </row>
    <row r="113" spans="1:2" x14ac:dyDescent="0.25">
      <c r="A113" s="16"/>
      <c r="B113" s="16"/>
    </row>
    <row r="114" spans="1:2" x14ac:dyDescent="0.25">
      <c r="A114" s="16"/>
      <c r="B114" s="16"/>
    </row>
    <row r="115" spans="1:2" x14ac:dyDescent="0.25">
      <c r="A115" s="16"/>
      <c r="B115" s="16"/>
    </row>
    <row r="116" spans="1:2" x14ac:dyDescent="0.25">
      <c r="A116" s="16"/>
      <c r="B116" s="16"/>
    </row>
    <row r="117" spans="1:2" x14ac:dyDescent="0.25">
      <c r="A117" s="16"/>
      <c r="B117" s="16"/>
    </row>
    <row r="118" spans="1:2" x14ac:dyDescent="0.25">
      <c r="A118" s="16"/>
      <c r="B118" s="16"/>
    </row>
    <row r="119" spans="1:2" x14ac:dyDescent="0.25">
      <c r="A119" s="16"/>
      <c r="B119" s="16"/>
    </row>
    <row r="120" spans="1:2" x14ac:dyDescent="0.25">
      <c r="A120" s="16"/>
      <c r="B120" s="16"/>
    </row>
    <row r="121" spans="1:2" x14ac:dyDescent="0.25">
      <c r="A121" s="16"/>
      <c r="B121" s="16"/>
    </row>
    <row r="122" spans="1:2" x14ac:dyDescent="0.25">
      <c r="A122" s="16"/>
      <c r="B122" s="16"/>
    </row>
    <row r="123" spans="1:2" x14ac:dyDescent="0.25">
      <c r="A123" s="16"/>
      <c r="B123" s="16"/>
    </row>
    <row r="124" spans="1:2" x14ac:dyDescent="0.25">
      <c r="A124" s="16"/>
      <c r="B124" s="16"/>
    </row>
    <row r="125" spans="1:2" x14ac:dyDescent="0.25">
      <c r="A125" s="16"/>
      <c r="B125" s="16"/>
    </row>
    <row r="126" spans="1:2" x14ac:dyDescent="0.25">
      <c r="A126" s="16"/>
      <c r="B126" s="16"/>
    </row>
    <row r="127" spans="1:2" x14ac:dyDescent="0.25">
      <c r="A127" s="16"/>
      <c r="B127" s="16"/>
    </row>
    <row r="128" spans="1:2" x14ac:dyDescent="0.25">
      <c r="A128" s="16"/>
      <c r="B128" s="16"/>
    </row>
    <row r="129" spans="1:2" x14ac:dyDescent="0.25">
      <c r="A129" s="16"/>
      <c r="B129" s="16"/>
    </row>
    <row r="130" spans="1:2" x14ac:dyDescent="0.25">
      <c r="A130" s="16"/>
      <c r="B130" s="16"/>
    </row>
    <row r="131" spans="1:2" x14ac:dyDescent="0.25">
      <c r="A131" s="16"/>
      <c r="B131" s="16"/>
    </row>
    <row r="132" spans="1:2" x14ac:dyDescent="0.25">
      <c r="A132" s="16"/>
      <c r="B132" s="16"/>
    </row>
    <row r="133" spans="1:2" x14ac:dyDescent="0.25">
      <c r="A133" s="16"/>
      <c r="B133" s="16"/>
    </row>
    <row r="134" spans="1:2" x14ac:dyDescent="0.25">
      <c r="A134" s="16"/>
      <c r="B134" s="16"/>
    </row>
    <row r="135" spans="1:2" x14ac:dyDescent="0.25">
      <c r="A135" s="16"/>
      <c r="B135" s="16"/>
    </row>
    <row r="136" spans="1:2" x14ac:dyDescent="0.25">
      <c r="A136" s="16"/>
      <c r="B136" s="16"/>
    </row>
    <row r="137" spans="1:2" x14ac:dyDescent="0.25">
      <c r="A137" s="16"/>
      <c r="B137" s="16"/>
    </row>
    <row r="138" spans="1:2" x14ac:dyDescent="0.25">
      <c r="A138" s="16"/>
      <c r="B138" s="16"/>
    </row>
    <row r="139" spans="1:2" x14ac:dyDescent="0.25">
      <c r="A139" s="16"/>
      <c r="B139" s="16"/>
    </row>
    <row r="140" spans="1:2" x14ac:dyDescent="0.25">
      <c r="A140" s="16"/>
      <c r="B140" s="16"/>
    </row>
    <row r="141" spans="1:2" x14ac:dyDescent="0.25">
      <c r="A141" s="16"/>
      <c r="B141" s="16"/>
    </row>
    <row r="142" spans="1:2" x14ac:dyDescent="0.25">
      <c r="A142" s="16"/>
      <c r="B142" s="16"/>
    </row>
    <row r="143" spans="1:2" x14ac:dyDescent="0.25">
      <c r="A143" s="16"/>
      <c r="B143" s="16"/>
    </row>
    <row r="144" spans="1:2" x14ac:dyDescent="0.25">
      <c r="A144" s="16"/>
      <c r="B144" s="16"/>
    </row>
    <row r="145" spans="1:2" x14ac:dyDescent="0.25">
      <c r="A145" s="16"/>
      <c r="B145" s="16"/>
    </row>
    <row r="146" spans="1:2" x14ac:dyDescent="0.25">
      <c r="A146" s="16"/>
      <c r="B146" s="16"/>
    </row>
    <row r="147" spans="1:2" x14ac:dyDescent="0.25">
      <c r="A147" s="16"/>
      <c r="B147" s="16"/>
    </row>
    <row r="148" spans="1:2" x14ac:dyDescent="0.25">
      <c r="A148" s="16"/>
      <c r="B148" s="16"/>
    </row>
    <row r="149" spans="1:2" x14ac:dyDescent="0.25">
      <c r="A149" s="16"/>
      <c r="B149" s="16"/>
    </row>
    <row r="150" spans="1:2" x14ac:dyDescent="0.25">
      <c r="A150" s="16"/>
      <c r="B150" s="16"/>
    </row>
    <row r="151" spans="1:2" x14ac:dyDescent="0.25">
      <c r="A151" s="16"/>
      <c r="B151" s="16"/>
    </row>
    <row r="152" spans="1:2" x14ac:dyDescent="0.25">
      <c r="A152" s="16"/>
      <c r="B152" s="16"/>
    </row>
    <row r="153" spans="1:2" x14ac:dyDescent="0.25">
      <c r="A153" s="16"/>
      <c r="B153" s="16"/>
    </row>
    <row r="154" spans="1:2" x14ac:dyDescent="0.25">
      <c r="A154" s="16"/>
      <c r="B154" s="16"/>
    </row>
    <row r="155" spans="1:2" x14ac:dyDescent="0.25">
      <c r="A155" s="16"/>
      <c r="B155" s="16"/>
    </row>
    <row r="156" spans="1:2" x14ac:dyDescent="0.25">
      <c r="A156" s="16"/>
      <c r="B156" s="16"/>
    </row>
    <row r="157" spans="1:2" x14ac:dyDescent="0.25">
      <c r="A157" s="16"/>
      <c r="B157" s="16"/>
    </row>
    <row r="158" spans="1:2" x14ac:dyDescent="0.25">
      <c r="A158" s="16"/>
      <c r="B158" s="16"/>
    </row>
    <row r="159" spans="1:2" x14ac:dyDescent="0.25">
      <c r="A159" s="16"/>
      <c r="B159" s="16"/>
    </row>
    <row r="160" spans="1:2" x14ac:dyDescent="0.25">
      <c r="A160" s="16"/>
      <c r="B160" s="16"/>
    </row>
    <row r="161" spans="1:6" x14ac:dyDescent="0.25">
      <c r="A161" s="16"/>
      <c r="B161" s="16"/>
    </row>
    <row r="162" spans="1:6" x14ac:dyDescent="0.25">
      <c r="A162" s="16"/>
      <c r="B162" s="16"/>
    </row>
    <row r="163" spans="1:6" x14ac:dyDescent="0.25">
      <c r="A163" s="16"/>
      <c r="B163" s="16"/>
    </row>
    <row r="164" spans="1:6" x14ac:dyDescent="0.25">
      <c r="A164" s="16"/>
      <c r="B164" s="16"/>
    </row>
    <row r="165" spans="1:6" x14ac:dyDescent="0.25">
      <c r="A165" s="16"/>
      <c r="B165" s="16"/>
    </row>
    <row r="166" spans="1:6" x14ac:dyDescent="0.25">
      <c r="A166" s="16"/>
      <c r="B166" s="16"/>
    </row>
    <row r="167" spans="1:6" x14ac:dyDescent="0.25">
      <c r="A167" s="16"/>
      <c r="B167" s="16"/>
    </row>
    <row r="168" spans="1:6" x14ac:dyDescent="0.25">
      <c r="A168" s="16"/>
      <c r="B168" s="16"/>
    </row>
    <row r="169" spans="1:6" x14ac:dyDescent="0.25">
      <c r="A169" s="16"/>
      <c r="B169" s="16"/>
    </row>
    <row r="170" spans="1:6" ht="51" x14ac:dyDescent="0.25">
      <c r="A170" s="16" t="s">
        <v>70</v>
      </c>
      <c r="B170" s="16"/>
      <c r="C170" s="9" t="s">
        <v>90</v>
      </c>
      <c r="D170" s="9" t="s">
        <v>93</v>
      </c>
      <c r="E170" s="9" t="s">
        <v>102</v>
      </c>
      <c r="F170" s="17"/>
    </row>
    <row r="171" spans="1:6" ht="63.75" x14ac:dyDescent="0.25">
      <c r="A171" s="9" t="s">
        <v>71</v>
      </c>
      <c r="C171" s="9" t="s">
        <v>86</v>
      </c>
      <c r="D171" s="9" t="s">
        <v>94</v>
      </c>
      <c r="E171" s="9" t="s">
        <v>98</v>
      </c>
      <c r="F171" s="17"/>
    </row>
    <row r="172" spans="1:6" ht="76.5" x14ac:dyDescent="0.25">
      <c r="A172" s="9" t="s">
        <v>72</v>
      </c>
      <c r="C172" s="9" t="s">
        <v>87</v>
      </c>
      <c r="D172" s="9" t="s">
        <v>95</v>
      </c>
      <c r="E172" s="9" t="s">
        <v>99</v>
      </c>
      <c r="F172" s="17"/>
    </row>
    <row r="173" spans="1:6" ht="76.5" x14ac:dyDescent="0.25">
      <c r="A173" s="9" t="s">
        <v>73</v>
      </c>
      <c r="C173" s="9" t="s">
        <v>88</v>
      </c>
      <c r="D173" s="9" t="s">
        <v>97</v>
      </c>
      <c r="E173" s="9" t="s">
        <v>100</v>
      </c>
      <c r="F173" s="17"/>
    </row>
    <row r="174" spans="1:6" ht="51" x14ac:dyDescent="0.25">
      <c r="A174" s="9" t="s">
        <v>75</v>
      </c>
      <c r="C174" s="9" t="s">
        <v>89</v>
      </c>
      <c r="D174" s="9" t="s">
        <v>96</v>
      </c>
      <c r="E174" s="9" t="s">
        <v>101</v>
      </c>
      <c r="F174" s="17"/>
    </row>
    <row r="175" spans="1:6" ht="38.25" x14ac:dyDescent="0.25">
      <c r="A175" s="9" t="s">
        <v>76</v>
      </c>
      <c r="C175" s="9" t="s">
        <v>91</v>
      </c>
    </row>
    <row r="176" spans="1:6" ht="51" x14ac:dyDescent="0.25">
      <c r="A176" s="9" t="s">
        <v>74</v>
      </c>
      <c r="C176" s="9" t="s">
        <v>92</v>
      </c>
    </row>
    <row r="177" spans="1:1" ht="51" x14ac:dyDescent="0.25">
      <c r="A177" s="9" t="s">
        <v>77</v>
      </c>
    </row>
    <row r="178" spans="1:1" ht="38.25" x14ac:dyDescent="0.25">
      <c r="A178" s="9" t="s">
        <v>80</v>
      </c>
    </row>
    <row r="179" spans="1:1" x14ac:dyDescent="0.25">
      <c r="A179" s="9" t="s">
        <v>82</v>
      </c>
    </row>
    <row r="180" spans="1:1" ht="38.25" x14ac:dyDescent="0.25">
      <c r="A180" s="9" t="s">
        <v>83</v>
      </c>
    </row>
    <row r="181" spans="1:1" ht="25.5" x14ac:dyDescent="0.25">
      <c r="A181" s="9" t="s">
        <v>84</v>
      </c>
    </row>
    <row r="182" spans="1:1" ht="38.25" x14ac:dyDescent="0.25">
      <c r="A182" s="9" t="s">
        <v>85</v>
      </c>
    </row>
    <row r="183" spans="1:1" ht="38.25" x14ac:dyDescent="0.25">
      <c r="A183" s="9" t="s">
        <v>79</v>
      </c>
    </row>
    <row r="184" spans="1:1" x14ac:dyDescent="0.25">
      <c r="A184" s="9" t="s">
        <v>78</v>
      </c>
    </row>
    <row r="185" spans="1:1" x14ac:dyDescent="0.25">
      <c r="A185" s="9" t="s">
        <v>81</v>
      </c>
    </row>
    <row r="1048572" spans="14:34" x14ac:dyDescent="0.25">
      <c r="W1048572" s="9" t="s">
        <v>121</v>
      </c>
      <c r="Z1048572" s="9" t="s">
        <v>102</v>
      </c>
    </row>
    <row r="1048573" spans="14:34" ht="25.5" x14ac:dyDescent="0.25">
      <c r="W1048573" s="9" t="s">
        <v>122</v>
      </c>
      <c r="Z1048573" s="9" t="s">
        <v>98</v>
      </c>
      <c r="AB1048573" s="9" t="s">
        <v>164</v>
      </c>
    </row>
    <row r="1048574" spans="14:34" ht="25.5" x14ac:dyDescent="0.25">
      <c r="N1048574" s="21" t="s">
        <v>104</v>
      </c>
      <c r="P1048574" s="21" t="s">
        <v>107</v>
      </c>
      <c r="Q1048574" s="21" t="s">
        <v>110</v>
      </c>
      <c r="S1048574" s="21" t="s">
        <v>104</v>
      </c>
      <c r="T1048574" s="21" t="s">
        <v>116</v>
      </c>
      <c r="U1048574" s="21" t="s">
        <v>118</v>
      </c>
      <c r="V1048574" s="21"/>
      <c r="W1048574" s="9" t="s">
        <v>123</v>
      </c>
      <c r="Z1048574" s="9" t="s">
        <v>99</v>
      </c>
      <c r="AB1048574" s="9" t="s">
        <v>165</v>
      </c>
      <c r="AH1048574" s="32"/>
    </row>
    <row r="1048575" spans="14:34" ht="25.5" x14ac:dyDescent="0.25">
      <c r="N1048575" s="9" t="s">
        <v>105</v>
      </c>
      <c r="O1048575" s="9"/>
      <c r="P1048575" s="21" t="s">
        <v>108</v>
      </c>
      <c r="Q1048575" s="21" t="s">
        <v>111</v>
      </c>
      <c r="S1048575" s="21" t="s">
        <v>115</v>
      </c>
      <c r="T1048575" s="21" t="s">
        <v>117</v>
      </c>
      <c r="U1048575" s="21" t="s">
        <v>119</v>
      </c>
      <c r="V1048575" s="21"/>
      <c r="W1048575" s="9" t="s">
        <v>125</v>
      </c>
      <c r="Z1048575" s="9" t="s">
        <v>100</v>
      </c>
      <c r="AB1048575" s="9" t="s">
        <v>166</v>
      </c>
      <c r="AH1048575" s="32"/>
    </row>
    <row r="1048576" spans="14:34" ht="25.5" x14ac:dyDescent="0.25">
      <c r="P1048576" s="21" t="s">
        <v>109</v>
      </c>
      <c r="W1048576" s="9" t="s">
        <v>124</v>
      </c>
      <c r="Z1048576" s="9" t="s">
        <v>101</v>
      </c>
      <c r="AB1048576" s="9" t="s">
        <v>167</v>
      </c>
      <c r="AH1048576" s="32"/>
    </row>
  </sheetData>
  <sheetProtection algorithmName="SHA-512" hashValue="+o0VWSnyR375CID/2gd8nXBbZSzunMNZmMFX63Y40OA1qD2tjutRNOqmdSBLJhj8MzyUo24v3wAHvppz9UU0bg==" saltValue="rKGMLIb2HtslePY5CFcx9g==" spinCount="100000" sheet="1" objects="1" scenarios="1"/>
  <autoFilter ref="A3:L4">
    <filterColumn colId="0" showButton="0"/>
    <filterColumn colId="2" showButton="0"/>
    <filterColumn colId="3" showButton="0"/>
  </autoFilter>
  <mergeCells count="236">
    <mergeCell ref="AG49:AH49"/>
    <mergeCell ref="AG50:AH50"/>
    <mergeCell ref="AG51:AH51"/>
    <mergeCell ref="AG52:AH52"/>
    <mergeCell ref="AG53:AH53"/>
    <mergeCell ref="AG54:AH54"/>
    <mergeCell ref="AG55:AH55"/>
    <mergeCell ref="AG40:AH40"/>
    <mergeCell ref="AG41:AH41"/>
    <mergeCell ref="AG42:AH42"/>
    <mergeCell ref="AG43:AH43"/>
    <mergeCell ref="AG44:AH44"/>
    <mergeCell ref="AG45:AH45"/>
    <mergeCell ref="AG46:AH46"/>
    <mergeCell ref="AG47:AH47"/>
    <mergeCell ref="AG48:AH48"/>
    <mergeCell ref="AG31:AH31"/>
    <mergeCell ref="AG32:AH32"/>
    <mergeCell ref="AG33:AH33"/>
    <mergeCell ref="AG34:AH34"/>
    <mergeCell ref="AG35:AH35"/>
    <mergeCell ref="AG36:AH36"/>
    <mergeCell ref="AG37:AH37"/>
    <mergeCell ref="AG38:AH38"/>
    <mergeCell ref="AG39:AH39"/>
    <mergeCell ref="AG22:AH22"/>
    <mergeCell ref="AG23:AH23"/>
    <mergeCell ref="AG24:AH24"/>
    <mergeCell ref="AG25:AH25"/>
    <mergeCell ref="AG26:AH26"/>
    <mergeCell ref="AG27:AH27"/>
    <mergeCell ref="AG28:AH28"/>
    <mergeCell ref="AG29:AH29"/>
    <mergeCell ref="AG30:AH30"/>
    <mergeCell ref="AG13:AH13"/>
    <mergeCell ref="AG14:AH14"/>
    <mergeCell ref="AG15:AH15"/>
    <mergeCell ref="AG16:AH16"/>
    <mergeCell ref="AG17:AH17"/>
    <mergeCell ref="AG18:AH18"/>
    <mergeCell ref="AG19:AH19"/>
    <mergeCell ref="AG20:AH20"/>
    <mergeCell ref="AG21:AH21"/>
    <mergeCell ref="AG3:AH3"/>
    <mergeCell ref="AG5:AH5"/>
    <mergeCell ref="AG6:AH6"/>
    <mergeCell ref="AG7:AH7"/>
    <mergeCell ref="AG8:AH8"/>
    <mergeCell ref="AG9:AH9"/>
    <mergeCell ref="AG10:AH10"/>
    <mergeCell ref="AG11:AH11"/>
    <mergeCell ref="AG12:AH12"/>
    <mergeCell ref="AI50:AJ50"/>
    <mergeCell ref="AI51:AJ51"/>
    <mergeCell ref="AI52:AJ52"/>
    <mergeCell ref="AI53:AJ53"/>
    <mergeCell ref="AI54:AJ54"/>
    <mergeCell ref="AI55:AJ55"/>
    <mergeCell ref="AI41:AJ41"/>
    <mergeCell ref="AI42:AJ42"/>
    <mergeCell ref="AI43:AJ43"/>
    <mergeCell ref="AI44:AJ44"/>
    <mergeCell ref="AI45:AJ45"/>
    <mergeCell ref="AI46:AJ46"/>
    <mergeCell ref="AI47:AJ47"/>
    <mergeCell ref="AI48:AJ48"/>
    <mergeCell ref="AI49:AJ49"/>
    <mergeCell ref="AI32:AJ32"/>
    <mergeCell ref="AI33:AJ33"/>
    <mergeCell ref="AI34:AJ34"/>
    <mergeCell ref="AI35:AJ35"/>
    <mergeCell ref="AI36:AJ36"/>
    <mergeCell ref="AI37:AJ37"/>
    <mergeCell ref="AI38:AJ38"/>
    <mergeCell ref="AI39:AJ39"/>
    <mergeCell ref="AI40:AJ40"/>
    <mergeCell ref="AI23:AJ23"/>
    <mergeCell ref="AI24:AJ24"/>
    <mergeCell ref="AI25:AJ25"/>
    <mergeCell ref="AI26:AJ26"/>
    <mergeCell ref="AI27:AJ27"/>
    <mergeCell ref="AI28:AJ28"/>
    <mergeCell ref="AI29:AJ29"/>
    <mergeCell ref="AI30:AJ30"/>
    <mergeCell ref="AI31:AJ31"/>
    <mergeCell ref="AI14:AJ14"/>
    <mergeCell ref="AI15:AJ15"/>
    <mergeCell ref="AI16:AJ16"/>
    <mergeCell ref="AI17:AJ17"/>
    <mergeCell ref="AI18:AJ18"/>
    <mergeCell ref="AI19:AJ19"/>
    <mergeCell ref="AI20:AJ20"/>
    <mergeCell ref="AI21:AJ21"/>
    <mergeCell ref="AI22:AJ22"/>
    <mergeCell ref="AI5:AJ5"/>
    <mergeCell ref="AI6:AJ6"/>
    <mergeCell ref="AI7:AJ7"/>
    <mergeCell ref="AI8:AJ8"/>
    <mergeCell ref="AI9:AJ9"/>
    <mergeCell ref="AI10:AJ10"/>
    <mergeCell ref="AI11:AJ11"/>
    <mergeCell ref="AI12:AJ12"/>
    <mergeCell ref="AI13:AJ13"/>
    <mergeCell ref="W3:W4"/>
    <mergeCell ref="A1:B1"/>
    <mergeCell ref="C1:L1"/>
    <mergeCell ref="C5:E5"/>
    <mergeCell ref="F3:F4"/>
    <mergeCell ref="G3:G4"/>
    <mergeCell ref="H3:H4"/>
    <mergeCell ref="A2:L2"/>
    <mergeCell ref="M3:M4"/>
    <mergeCell ref="N3:O3"/>
    <mergeCell ref="I3:I4"/>
    <mergeCell ref="J3:J4"/>
    <mergeCell ref="K3:K4"/>
    <mergeCell ref="P3:R3"/>
    <mergeCell ref="S3:U3"/>
    <mergeCell ref="A7:B7"/>
    <mergeCell ref="A8:B8"/>
    <mergeCell ref="A9:B9"/>
    <mergeCell ref="A10:B10"/>
    <mergeCell ref="A11:B11"/>
    <mergeCell ref="A12:B12"/>
    <mergeCell ref="AI3:AJ4"/>
    <mergeCell ref="AC2:AJ2"/>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A19:B19"/>
    <mergeCell ref="A20:B20"/>
    <mergeCell ref="A21:B21"/>
    <mergeCell ref="A22:B22"/>
    <mergeCell ref="A23:B23"/>
    <mergeCell ref="A24:B24"/>
    <mergeCell ref="A13:B13"/>
    <mergeCell ref="A14:B14"/>
    <mergeCell ref="A15:B15"/>
    <mergeCell ref="A16:B16"/>
    <mergeCell ref="A17:B17"/>
    <mergeCell ref="A18:B18"/>
    <mergeCell ref="C20:E20"/>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C26:E26"/>
    <mergeCell ref="C27:E27"/>
    <mergeCell ref="C28:E28"/>
    <mergeCell ref="C29:E29"/>
    <mergeCell ref="C30:E30"/>
    <mergeCell ref="C14:E14"/>
    <mergeCell ref="C15:E15"/>
    <mergeCell ref="C16:E16"/>
    <mergeCell ref="C17:E17"/>
    <mergeCell ref="C18:E18"/>
    <mergeCell ref="C19:E19"/>
    <mergeCell ref="C6:E6"/>
    <mergeCell ref="C7:E7"/>
    <mergeCell ref="C8:E8"/>
    <mergeCell ref="C9:E9"/>
    <mergeCell ref="C10:E10"/>
    <mergeCell ref="C11:E11"/>
    <mergeCell ref="C12:E12"/>
    <mergeCell ref="C13:E13"/>
    <mergeCell ref="C31:E31"/>
    <mergeCell ref="C21:E21"/>
    <mergeCell ref="C22:E22"/>
    <mergeCell ref="C23:E23"/>
    <mergeCell ref="C24:E24"/>
    <mergeCell ref="C25:E25"/>
    <mergeCell ref="C38:E38"/>
    <mergeCell ref="C39:E39"/>
    <mergeCell ref="C40:E40"/>
    <mergeCell ref="C46:E46"/>
    <mergeCell ref="C41:E41"/>
    <mergeCell ref="C42:E42"/>
    <mergeCell ref="C43:E43"/>
    <mergeCell ref="A43:B43"/>
    <mergeCell ref="C32:E32"/>
    <mergeCell ref="C33:E33"/>
    <mergeCell ref="C34:E34"/>
    <mergeCell ref="C35:E35"/>
    <mergeCell ref="C36:E36"/>
    <mergeCell ref="C37:E37"/>
    <mergeCell ref="Y3:Z3"/>
    <mergeCell ref="A53:B53"/>
    <mergeCell ref="C53:E53"/>
    <mergeCell ref="A54:B54"/>
    <mergeCell ref="C54:E54"/>
    <mergeCell ref="A55:B55"/>
    <mergeCell ref="C55:E55"/>
    <mergeCell ref="A50:B50"/>
    <mergeCell ref="C50:E50"/>
    <mergeCell ref="A51:B51"/>
    <mergeCell ref="C51:E51"/>
    <mergeCell ref="A52:B52"/>
    <mergeCell ref="C52:E52"/>
    <mergeCell ref="A47:B47"/>
    <mergeCell ref="C47:E47"/>
    <mergeCell ref="A48:B48"/>
    <mergeCell ref="C48:E48"/>
    <mergeCell ref="A49:B49"/>
    <mergeCell ref="C49:E49"/>
    <mergeCell ref="A44:B44"/>
    <mergeCell ref="C44:E44"/>
    <mergeCell ref="A45:B45"/>
    <mergeCell ref="C45:E45"/>
    <mergeCell ref="A46:B46"/>
  </mergeCells>
  <conditionalFormatting sqref="H5">
    <cfRule type="cellIs" dxfId="99" priority="126" operator="equal">
      <formula>"Muy Alta"</formula>
    </cfRule>
    <cfRule type="cellIs" dxfId="98" priority="127" operator="equal">
      <formula>"Alta"</formula>
    </cfRule>
    <cfRule type="cellIs" dxfId="97" priority="128" operator="equal">
      <formula>"Media / Moderada"</formula>
    </cfRule>
    <cfRule type="cellIs" dxfId="96" priority="129" operator="equal">
      <formula>"Baja"</formula>
    </cfRule>
    <cfRule type="cellIs" dxfId="95" priority="130" operator="equal">
      <formula>"Muy baja"</formula>
    </cfRule>
  </conditionalFormatting>
  <conditionalFormatting sqref="J5:J55">
    <cfRule type="cellIs" dxfId="94" priority="96" operator="equal">
      <formula>"Catastrófico"</formula>
    </cfRule>
    <cfRule type="cellIs" dxfId="93" priority="97" operator="equal">
      <formula>"Mayor"</formula>
    </cfRule>
    <cfRule type="cellIs" dxfId="92" priority="98" operator="equal">
      <formula>"Moderado"</formula>
    </cfRule>
    <cfRule type="cellIs" dxfId="91" priority="99" operator="equal">
      <formula>"Menor"</formula>
    </cfRule>
    <cfRule type="cellIs" dxfId="90" priority="100" operator="equal">
      <formula>"Leve"</formula>
    </cfRule>
  </conditionalFormatting>
  <conditionalFormatting sqref="L10">
    <cfRule type="cellIs" dxfId="89" priority="92" operator="equal">
      <formula>"Zona Extrema"</formula>
    </cfRule>
    <cfRule type="cellIs" dxfId="88" priority="93" operator="equal">
      <formula>"Zona Alta"</formula>
    </cfRule>
    <cfRule type="cellIs" dxfId="87" priority="94" operator="equal">
      <formula>"Zona Moderada"</formula>
    </cfRule>
    <cfRule type="cellIs" dxfId="86" priority="95" operator="equal">
      <formula>"Zona Baja"</formula>
    </cfRule>
  </conditionalFormatting>
  <conditionalFormatting sqref="L5">
    <cfRule type="cellIs" dxfId="85" priority="88" operator="equal">
      <formula>"Zona Extrema"</formula>
    </cfRule>
    <cfRule type="cellIs" dxfId="84" priority="89" operator="equal">
      <formula>"Zona Alta"</formula>
    </cfRule>
    <cfRule type="cellIs" dxfId="83" priority="90" operator="equal">
      <formula>"Zona Moderada"</formula>
    </cfRule>
    <cfRule type="cellIs" dxfId="82" priority="91" operator="equal">
      <formula>"Zona Baja"</formula>
    </cfRule>
  </conditionalFormatting>
  <conditionalFormatting sqref="L6:L9">
    <cfRule type="cellIs" dxfId="81" priority="84" operator="equal">
      <formula>"Zona Extrema"</formula>
    </cfRule>
    <cfRule type="cellIs" dxfId="80" priority="85" operator="equal">
      <formula>"Zona Alta"</formula>
    </cfRule>
    <cfRule type="cellIs" dxfId="79" priority="86" operator="equal">
      <formula>"Zona Moderada"</formula>
    </cfRule>
    <cfRule type="cellIs" dxfId="78" priority="87" operator="equal">
      <formula>"Zona Baja"</formula>
    </cfRule>
  </conditionalFormatting>
  <conditionalFormatting sqref="L11:L55">
    <cfRule type="cellIs" dxfId="77" priority="80" operator="equal">
      <formula>"Zona Extrema"</formula>
    </cfRule>
    <cfRule type="cellIs" dxfId="76" priority="81" operator="equal">
      <formula>"Zona Alta"</formula>
    </cfRule>
    <cfRule type="cellIs" dxfId="75" priority="82" operator="equal">
      <formula>"Zona Moderada"</formula>
    </cfRule>
    <cfRule type="cellIs" dxfId="74" priority="83" operator="equal">
      <formula>"Zona Baja"</formula>
    </cfRule>
  </conditionalFormatting>
  <conditionalFormatting sqref="H6">
    <cfRule type="cellIs" dxfId="73" priority="75" operator="equal">
      <formula>"Muy Alta"</formula>
    </cfRule>
    <cfRule type="cellIs" dxfId="72" priority="76" operator="equal">
      <formula>"Alta"</formula>
    </cfRule>
    <cfRule type="cellIs" dxfId="71" priority="77" operator="equal">
      <formula>"Media / Moderada"</formula>
    </cfRule>
    <cfRule type="cellIs" dxfId="70" priority="78" operator="equal">
      <formula>"Baja"</formula>
    </cfRule>
    <cfRule type="cellIs" dxfId="69" priority="79" operator="equal">
      <formula>"Muy baja"</formula>
    </cfRule>
  </conditionalFormatting>
  <conditionalFormatting sqref="H7">
    <cfRule type="cellIs" dxfId="68" priority="70" operator="equal">
      <formula>"Muy Alta"</formula>
    </cfRule>
    <cfRule type="cellIs" dxfId="67" priority="71" operator="equal">
      <formula>"Alta"</formula>
    </cfRule>
    <cfRule type="cellIs" dxfId="66" priority="72" operator="equal">
      <formula>"Media / Moderada"</formula>
    </cfRule>
    <cfRule type="cellIs" dxfId="65" priority="73" operator="equal">
      <formula>"Baja"</formula>
    </cfRule>
    <cfRule type="cellIs" dxfId="64" priority="74" operator="equal">
      <formula>"Muy baja"</formula>
    </cfRule>
  </conditionalFormatting>
  <conditionalFormatting sqref="H8">
    <cfRule type="cellIs" dxfId="63" priority="65" operator="equal">
      <formula>"Muy Alta"</formula>
    </cfRule>
    <cfRule type="cellIs" dxfId="62" priority="66" operator="equal">
      <formula>"Alta"</formula>
    </cfRule>
    <cfRule type="cellIs" dxfId="61" priority="67" operator="equal">
      <formula>"Media / Moderada"</formula>
    </cfRule>
    <cfRule type="cellIs" dxfId="60" priority="68" operator="equal">
      <formula>"Baja"</formula>
    </cfRule>
    <cfRule type="cellIs" dxfId="59" priority="69" operator="equal">
      <formula>"Muy baja"</formula>
    </cfRule>
  </conditionalFormatting>
  <conditionalFormatting sqref="H9">
    <cfRule type="cellIs" dxfId="58" priority="60" operator="equal">
      <formula>"Muy Alta"</formula>
    </cfRule>
    <cfRule type="cellIs" dxfId="57" priority="61" operator="equal">
      <formula>"Alta"</formula>
    </cfRule>
    <cfRule type="cellIs" dxfId="56" priority="62" operator="equal">
      <formula>"Media / Moderada"</formula>
    </cfRule>
    <cfRule type="cellIs" dxfId="55" priority="63" operator="equal">
      <formula>"Baja"</formula>
    </cfRule>
    <cfRule type="cellIs" dxfId="54" priority="64" operator="equal">
      <formula>"Muy baja"</formula>
    </cfRule>
  </conditionalFormatting>
  <conditionalFormatting sqref="H10:H55">
    <cfRule type="cellIs" dxfId="53" priority="55" operator="equal">
      <formula>"Muy Alta"</formula>
    </cfRule>
    <cfRule type="cellIs" dxfId="52" priority="56" operator="equal">
      <formula>"Alta"</formula>
    </cfRule>
    <cfRule type="cellIs" dxfId="51" priority="57" operator="equal">
      <formula>"Media / Moderada"</formula>
    </cfRule>
    <cfRule type="cellIs" dxfId="50" priority="58" operator="equal">
      <formula>"Baja"</formula>
    </cfRule>
    <cfRule type="cellIs" dxfId="49" priority="59" operator="equal">
      <formula>"Muy baja"</formula>
    </cfRule>
  </conditionalFormatting>
  <conditionalFormatting sqref="I5">
    <cfRule type="cellIs" dxfId="48" priority="45" operator="equal">
      <formula>"Muy Alta"</formula>
    </cfRule>
    <cfRule type="cellIs" dxfId="47" priority="46" operator="equal">
      <formula>"Alta"</formula>
    </cfRule>
    <cfRule type="cellIs" dxfId="46" priority="47" operator="equal">
      <formula>"Media / Moderada"</formula>
    </cfRule>
    <cfRule type="cellIs" dxfId="45" priority="48" operator="equal">
      <formula>"Baja"</formula>
    </cfRule>
    <cfRule type="cellIs" dxfId="44" priority="49" operator="equal">
      <formula>"Muy baja"</formula>
    </cfRule>
  </conditionalFormatting>
  <conditionalFormatting sqref="W5">
    <cfRule type="cellIs" dxfId="43" priority="40" operator="equal">
      <formula>"Muy Alta"</formula>
    </cfRule>
    <cfRule type="cellIs" dxfId="42" priority="41" operator="equal">
      <formula>"Alta"</formula>
    </cfRule>
    <cfRule type="cellIs" dxfId="41" priority="42" operator="equal">
      <formula>"Media / Moderada"</formula>
    </cfRule>
    <cfRule type="cellIs" dxfId="40" priority="43" operator="equal">
      <formula>"Baja"</formula>
    </cfRule>
    <cfRule type="cellIs" dxfId="39" priority="44" operator="equal">
      <formula>"Muy baja"</formula>
    </cfRule>
  </conditionalFormatting>
  <conditionalFormatting sqref="W6:W55">
    <cfRule type="cellIs" dxfId="38" priority="35" operator="equal">
      <formula>"Muy Alta"</formula>
    </cfRule>
    <cfRule type="cellIs" dxfId="37" priority="36" operator="equal">
      <formula>"Alta"</formula>
    </cfRule>
    <cfRule type="cellIs" dxfId="36" priority="37" operator="equal">
      <formula>"Media / Moderada"</formula>
    </cfRule>
    <cfRule type="cellIs" dxfId="35" priority="38" operator="equal">
      <formula>"Baja"</formula>
    </cfRule>
    <cfRule type="cellIs" dxfId="34" priority="39" operator="equal">
      <formula>"Muy baja"</formula>
    </cfRule>
  </conditionalFormatting>
  <conditionalFormatting sqref="Z5">
    <cfRule type="cellIs" dxfId="33" priority="30" operator="equal">
      <formula>"Catastrófico"</formula>
    </cfRule>
    <cfRule type="cellIs" dxfId="32" priority="31" operator="equal">
      <formula>"Mayor"</formula>
    </cfRule>
    <cfRule type="cellIs" dxfId="31" priority="32" operator="equal">
      <formula>"Moderado"</formula>
    </cfRule>
    <cfRule type="cellIs" dxfId="30" priority="33" operator="equal">
      <formula>"Menor"</formula>
    </cfRule>
    <cfRule type="cellIs" dxfId="29" priority="34" operator="equal">
      <formula>"Leve"</formula>
    </cfRule>
  </conditionalFormatting>
  <conditionalFormatting sqref="Z6:Z55">
    <cfRule type="cellIs" dxfId="28" priority="25" operator="equal">
      <formula>"Catastrófico"</formula>
    </cfRule>
    <cfRule type="cellIs" dxfId="27" priority="26" operator="equal">
      <formula>"Mayor"</formula>
    </cfRule>
    <cfRule type="cellIs" dxfId="26" priority="27" operator="equal">
      <formula>"Moderado"</formula>
    </cfRule>
    <cfRule type="cellIs" dxfId="25" priority="28" operator="equal">
      <formula>"Menor"</formula>
    </cfRule>
    <cfRule type="cellIs" dxfId="24" priority="29" operator="equal">
      <formula>"Leve"</formula>
    </cfRule>
  </conditionalFormatting>
  <conditionalFormatting sqref="AA5">
    <cfRule type="cellIs" dxfId="23" priority="21" operator="equal">
      <formula>"Zona Extrema"</formula>
    </cfRule>
    <cfRule type="cellIs" dxfId="22" priority="22" operator="equal">
      <formula>"Zona Alta"</formula>
    </cfRule>
    <cfRule type="cellIs" dxfId="21" priority="23" operator="equal">
      <formula>"Zona Moderada"</formula>
    </cfRule>
    <cfRule type="cellIs" dxfId="20" priority="24" operator="equal">
      <formula>"Zona Baja"</formula>
    </cfRule>
  </conditionalFormatting>
  <conditionalFormatting sqref="AA6">
    <cfRule type="cellIs" dxfId="19" priority="17" operator="equal">
      <formula>"Zona Extrema"</formula>
    </cfRule>
    <cfRule type="cellIs" dxfId="18" priority="18" operator="equal">
      <formula>"Zona Alta"</formula>
    </cfRule>
    <cfRule type="cellIs" dxfId="17" priority="19" operator="equal">
      <formula>"Zona Moderada"</formula>
    </cfRule>
    <cfRule type="cellIs" dxfId="16" priority="20" operator="equal">
      <formula>"Zona Baja"</formula>
    </cfRule>
  </conditionalFormatting>
  <conditionalFormatting sqref="AA7">
    <cfRule type="cellIs" dxfId="15" priority="13" operator="equal">
      <formula>"Zona Extrema"</formula>
    </cfRule>
    <cfRule type="cellIs" dxfId="14" priority="14" operator="equal">
      <formula>"Zona Alta"</formula>
    </cfRule>
    <cfRule type="cellIs" dxfId="13" priority="15" operator="equal">
      <formula>"Zona Moderada"</formula>
    </cfRule>
    <cfRule type="cellIs" dxfId="12" priority="16" operator="equal">
      <formula>"Zona Baja"</formula>
    </cfRule>
  </conditionalFormatting>
  <conditionalFormatting sqref="AA8">
    <cfRule type="cellIs" dxfId="11" priority="9" operator="equal">
      <formula>"Zona Extrema"</formula>
    </cfRule>
    <cfRule type="cellIs" dxfId="10" priority="10" operator="equal">
      <formula>"Zona Alta"</formula>
    </cfRule>
    <cfRule type="cellIs" dxfId="9" priority="11" operator="equal">
      <formula>"Zona Moderada"</formula>
    </cfRule>
    <cfRule type="cellIs" dxfId="8" priority="12" operator="equal">
      <formula>"Zona Baja"</formula>
    </cfRule>
  </conditionalFormatting>
  <conditionalFormatting sqref="AA9">
    <cfRule type="cellIs" dxfId="7" priority="5" operator="equal">
      <formula>"Zona Extrema"</formula>
    </cfRule>
    <cfRule type="cellIs" dxfId="6" priority="6" operator="equal">
      <formula>"Zona Alta"</formula>
    </cfRule>
    <cfRule type="cellIs" dxfId="5" priority="7" operator="equal">
      <formula>"Zona Moderada"</formula>
    </cfRule>
    <cfRule type="cellIs" dxfId="4" priority="8" operator="equal">
      <formula>"Zona Baja"</formula>
    </cfRule>
  </conditionalFormatting>
  <conditionalFormatting sqref="AA10:AA55">
    <cfRule type="cellIs" dxfId="3" priority="1" operator="equal">
      <formula>"Zona Extrema"</formula>
    </cfRule>
    <cfRule type="cellIs" dxfId="2" priority="2" operator="equal">
      <formula>"Zona Alta"</formula>
    </cfRule>
    <cfRule type="cellIs" dxfId="1" priority="3" operator="equal">
      <formula>"Zona Moderada"</formula>
    </cfRule>
    <cfRule type="cellIs" dxfId="0" priority="4" operator="equal">
      <formula>"Zona Baja"</formula>
    </cfRule>
  </conditionalFormatting>
  <dataValidations count="13">
    <dataValidation type="list" allowBlank="1" showInputMessage="1" showErrorMessage="1" sqref="A5:B55">
      <formula1>$A$170:$A$185</formula1>
    </dataValidation>
    <dataValidation type="list" allowBlank="1" showInputMessage="1" showErrorMessage="1" sqref="F5:F55">
      <formula1>$C$170:$C$176</formula1>
    </dataValidation>
    <dataValidation type="list" allowBlank="1" showInputMessage="1" showErrorMessage="1" sqref="G5:G55">
      <formula1>$D$170:$D$174</formula1>
    </dataValidation>
    <dataValidation type="list" allowBlank="1" showInputMessage="1" showErrorMessage="1" sqref="J5:J55">
      <formula1>$E$170:$E$174</formula1>
    </dataValidation>
    <dataValidation type="list" allowBlank="1" showInputMessage="1" showErrorMessage="1" sqref="N5:O55">
      <formula1>$N$1048574:$N$1048575</formula1>
    </dataValidation>
    <dataValidation type="list" allowBlank="1" showInputMessage="1" showErrorMessage="1" sqref="P5:P55">
      <formula1>$P$1048574:$P$1048576</formula1>
    </dataValidation>
    <dataValidation type="list" allowBlank="1" showInputMessage="1" showErrorMessage="1" sqref="Q5:Q55">
      <formula1>$Q$1048574:$Q$1048575</formula1>
    </dataValidation>
    <dataValidation type="list" allowBlank="1" showInputMessage="1" showErrorMessage="1" sqref="S5:S55">
      <formula1>$S$1048574:$S$1048575</formula1>
    </dataValidation>
    <dataValidation type="list" allowBlank="1" showInputMessage="1" showErrorMessage="1" sqref="T5:T55">
      <formula1>$T$1048574:$T$1048575</formula1>
    </dataValidation>
    <dataValidation type="list" allowBlank="1" showInputMessage="1" showErrorMessage="1" sqref="U5:U55">
      <formula1>$U$1048574:$U$1048575</formula1>
    </dataValidation>
    <dataValidation type="list" allowBlank="1" showInputMessage="1" showErrorMessage="1" sqref="W5:W55">
      <formula1>$W$1048572:$W$1048576</formula1>
    </dataValidation>
    <dataValidation type="list" allowBlank="1" showInputMessage="1" showErrorMessage="1" sqref="Z5:Z55">
      <formula1>$Z$1048572:$Z$1048576</formula1>
    </dataValidation>
    <dataValidation type="list" allowBlank="1" showInputMessage="1" showErrorMessage="1" sqref="AB5:AB55">
      <formula1>$AB$1048573:$AB$1048576</formula1>
    </dataValidation>
  </dataValidations>
  <printOptions horizontalCentered="1"/>
  <pageMargins left="0.31496062992125984" right="0.31496062992125984" top="0.35433070866141736" bottom="0.35433070866141736"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CONTROLINTERNO</cp:lastModifiedBy>
  <cp:lastPrinted>2021-01-22T13:13:52Z</cp:lastPrinted>
  <dcterms:created xsi:type="dcterms:W3CDTF">2015-06-05T18:17:20Z</dcterms:created>
  <dcterms:modified xsi:type="dcterms:W3CDTF">2021-01-22T16:53:46Z</dcterms:modified>
</cp:coreProperties>
</file>