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ONTROLINTERNO\Desktop\PAAC\"/>
    </mc:Choice>
  </mc:AlternateContent>
  <workbookProtection workbookAlgorithmName="SHA-512" workbookHashValue="4eE1nCC6KId2Kts6kt2qwUdarHj756Ql0Qw/99SvWlOfmRquZyBExl8itc18ExPh0fslewv2FgYTtQmycm2ClA==" workbookSaltValue="HCUYyfthsafOCveojUHtUA==" workbookSpinCount="100000" lockStructure="1"/>
  <bookViews>
    <workbookView showSheetTabs="0" xWindow="0" yWindow="0" windowWidth="24000" windowHeight="9735"/>
  </bookViews>
  <sheets>
    <sheet name="PORTADA" sheetId="7" r:id="rId1"/>
    <sheet name="1. RIESGO CORRUPCIÓN" sheetId="2" r:id="rId2"/>
    <sheet name="2. ESTRATEGIA ANTITRÁMITRES" sheetId="8" r:id="rId3"/>
    <sheet name="3. RENDICIÓN DE CUENTAS" sheetId="9" r:id="rId4"/>
    <sheet name="4. ATENCIÓN AL CIUDADANO" sheetId="10" r:id="rId5"/>
    <sheet name="5. TRANSPARENCIA" sheetId="11" r:id="rId6"/>
    <sheet name="6. OTRAS INICIATIVAS" sheetId="12" r:id="rId7"/>
    <sheet name="ANEXO - MAPA RIESGOS CORRUPCION" sheetId="13" r:id="rId8"/>
  </sheets>
  <definedNames>
    <definedName name="_xlnm._FilterDatabase" localSheetId="1" hidden="1">'1. RIESGO CORRUPCIÓN'!$A$5:$L$12</definedName>
    <definedName name="_xlnm._FilterDatabase" localSheetId="2" hidden="1">'2. ESTRATEGIA ANTITRÁMITRES'!$A$5:$P$5</definedName>
    <definedName name="_xlnm._FilterDatabase" localSheetId="3" hidden="1">'3. RENDICIÓN DE CUENTAS'!$A$5:$L$5</definedName>
    <definedName name="_xlnm._FilterDatabase" localSheetId="4" hidden="1">'4. ATENCIÓN AL CIUDADANO'!$A$5:$L$11</definedName>
    <definedName name="_xlnm._FilterDatabase" localSheetId="5" hidden="1">'5. TRANSPARENCIA'!$A$5:$L$13</definedName>
    <definedName name="_xlnm._FilterDatabase" localSheetId="6" hidden="1">'6. OTRAS INICIATIVAS'!$A$5:$L$5</definedName>
    <definedName name="_xlnm._FilterDatabase" localSheetId="7" hidden="1">'ANEXO - MAPA RIESGOS CORRUPCION'!$A$3:$L$4</definedName>
    <definedName name="_xlnm.Print_Area" localSheetId="6">'6. OTRAS INICIATIVAS'!$A$1:$L$7</definedName>
    <definedName name="_xlnm.Print_Area" localSheetId="0">PORTADA!$A$1:$L$32</definedName>
    <definedName name="_xlnm.Print_Titles" localSheetId="1">'1. RIESGO CORRUPCIÓN'!$1:$4</definedName>
    <definedName name="_xlnm.Print_Titles" localSheetId="3">'3. RENDICIÓN DE CUENTAS'!$1:$5</definedName>
    <definedName name="_xlnm.Print_Titles" localSheetId="4">'4. ATENCIÓN AL CIUDADANO'!$1:$4</definedName>
    <definedName name="_xlnm.Print_Titles" localSheetId="5">'5. TRANSPARENCIA'!$1:$5</definedName>
    <definedName name="_xlnm.Print_Titles" localSheetId="7">'ANEXO - MAPA RIESGOS CORRUPCION'!$1:$1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7" i="13" l="1"/>
  <c r="AA6" i="13"/>
  <c r="X29" i="13" l="1"/>
  <c r="X28" i="13"/>
  <c r="X27" i="13"/>
  <c r="X26" i="13"/>
  <c r="X25" i="13"/>
  <c r="X24" i="13" l="1"/>
  <c r="X23" i="13"/>
  <c r="X22" i="13"/>
  <c r="V22" i="13"/>
  <c r="X21" i="13"/>
  <c r="X20" i="13"/>
  <c r="X19" i="13"/>
  <c r="Y18" i="13" l="1"/>
  <c r="V8" i="13"/>
  <c r="H5" i="13" l="1"/>
  <c r="H6" i="13"/>
  <c r="AA55" i="13" l="1"/>
  <c r="AA54" i="13"/>
  <c r="AA53" i="13"/>
  <c r="AA52" i="13"/>
  <c r="AA51" i="13"/>
  <c r="AA50" i="13"/>
  <c r="AA49" i="13"/>
  <c r="AA48" i="13"/>
  <c r="AA47" i="13"/>
  <c r="AA46" i="13"/>
  <c r="AA45" i="13"/>
  <c r="AA44" i="13"/>
  <c r="AA43" i="13"/>
  <c r="AA42" i="13"/>
  <c r="AA41" i="13"/>
  <c r="AA40" i="13"/>
  <c r="AA39" i="13"/>
  <c r="AA38" i="13"/>
  <c r="AA37" i="13"/>
  <c r="AA36" i="13"/>
  <c r="AA35" i="13"/>
  <c r="AA34" i="13"/>
  <c r="AA33" i="13"/>
  <c r="AA32" i="13"/>
  <c r="AA31" i="13"/>
  <c r="AA30" i="13"/>
  <c r="AA29" i="13"/>
  <c r="AA28" i="13"/>
  <c r="AA27" i="13"/>
  <c r="AA26" i="13"/>
  <c r="AA25" i="13"/>
  <c r="AA24" i="13"/>
  <c r="AA23" i="13"/>
  <c r="AA22" i="13"/>
  <c r="AA21" i="13"/>
  <c r="AA20" i="13"/>
  <c r="AA19" i="13"/>
  <c r="AA18" i="13"/>
  <c r="AA17" i="13"/>
  <c r="AA16" i="13"/>
  <c r="AA15" i="13"/>
  <c r="AA14" i="13"/>
  <c r="AA13" i="13"/>
  <c r="AA12" i="13"/>
  <c r="AA11" i="13"/>
  <c r="AA10" i="13"/>
  <c r="AA9" i="13"/>
  <c r="AA8" i="13"/>
  <c r="AA5" i="13"/>
  <c r="Y55" i="13"/>
  <c r="Y54" i="13"/>
  <c r="Y53" i="13"/>
  <c r="Y52" i="13"/>
  <c r="Y51" i="13"/>
  <c r="Y50" i="13"/>
  <c r="Y49" i="13"/>
  <c r="Y48" i="13"/>
  <c r="Y47" i="13"/>
  <c r="Y46" i="13"/>
  <c r="Y45" i="13"/>
  <c r="Y44" i="13"/>
  <c r="Y43" i="13"/>
  <c r="Y42" i="13"/>
  <c r="Y41" i="13"/>
  <c r="Y40" i="13"/>
  <c r="Y39" i="13"/>
  <c r="Y38" i="13"/>
  <c r="Y37" i="13"/>
  <c r="Y36" i="13"/>
  <c r="Y35" i="13"/>
  <c r="Y34" i="13"/>
  <c r="Y33" i="13"/>
  <c r="Y32" i="13"/>
  <c r="Y31" i="13"/>
  <c r="Y30" i="13"/>
  <c r="Y29" i="13"/>
  <c r="Y28" i="13"/>
  <c r="Y27" i="13"/>
  <c r="Y26" i="13"/>
  <c r="Y25" i="13"/>
  <c r="Y24" i="13"/>
  <c r="Y23" i="13"/>
  <c r="Y22" i="13"/>
  <c r="Y21" i="13"/>
  <c r="Y20" i="13"/>
  <c r="Y19" i="13"/>
  <c r="Y17" i="13"/>
  <c r="Y16" i="13"/>
  <c r="Y15" i="13"/>
  <c r="Y14" i="13"/>
  <c r="Y12" i="13"/>
  <c r="Y11" i="13"/>
  <c r="Y10" i="13"/>
  <c r="Y9" i="13"/>
  <c r="Y6" i="13"/>
  <c r="Y5" i="13"/>
  <c r="H55" i="13"/>
  <c r="H54" i="13"/>
  <c r="L54" i="13" s="1"/>
  <c r="H53" i="13"/>
  <c r="I53" i="13" s="1"/>
  <c r="H52" i="13"/>
  <c r="L52" i="13" s="1"/>
  <c r="H51" i="13"/>
  <c r="L51" i="13" s="1"/>
  <c r="H50" i="13"/>
  <c r="L50" i="13" s="1"/>
  <c r="H49" i="13"/>
  <c r="L49" i="13" s="1"/>
  <c r="H48" i="13"/>
  <c r="I48" i="13" s="1"/>
  <c r="H47" i="13"/>
  <c r="H46" i="13"/>
  <c r="L46" i="13" s="1"/>
  <c r="H45" i="13"/>
  <c r="H44" i="13"/>
  <c r="L44" i="13" s="1"/>
  <c r="H43" i="13"/>
  <c r="I43" i="13" s="1"/>
  <c r="H42" i="13"/>
  <c r="L42" i="13" s="1"/>
  <c r="H41" i="13"/>
  <c r="L41" i="13" s="1"/>
  <c r="H40" i="13"/>
  <c r="L40" i="13" s="1"/>
  <c r="H39" i="13"/>
  <c r="H38" i="13"/>
  <c r="L38" i="13" s="1"/>
  <c r="H37" i="13"/>
  <c r="L37" i="13" s="1"/>
  <c r="H36" i="13"/>
  <c r="L36" i="13" s="1"/>
  <c r="H35" i="13"/>
  <c r="I35" i="13" s="1"/>
  <c r="H34" i="13"/>
  <c r="L34" i="13" s="1"/>
  <c r="H33" i="13"/>
  <c r="L33" i="13" s="1"/>
  <c r="H32" i="13"/>
  <c r="I32" i="13" s="1"/>
  <c r="H31" i="13"/>
  <c r="H30" i="13"/>
  <c r="I30" i="13" s="1"/>
  <c r="H29" i="13"/>
  <c r="H28" i="13"/>
  <c r="L28" i="13" s="1"/>
  <c r="H27" i="13"/>
  <c r="I27" i="13" s="1"/>
  <c r="H26" i="13"/>
  <c r="L26" i="13" s="1"/>
  <c r="H25" i="13"/>
  <c r="L25" i="13" s="1"/>
  <c r="H24" i="13"/>
  <c r="I24" i="13" s="1"/>
  <c r="H23" i="13"/>
  <c r="L23" i="13" s="1"/>
  <c r="H22" i="13"/>
  <c r="L22" i="13" s="1"/>
  <c r="H21" i="13"/>
  <c r="L21" i="13" s="1"/>
  <c r="H20" i="13"/>
  <c r="L20" i="13" s="1"/>
  <c r="H19" i="13"/>
  <c r="I19" i="13" s="1"/>
  <c r="H18" i="13"/>
  <c r="L18" i="13" s="1"/>
  <c r="H17" i="13"/>
  <c r="L17" i="13" s="1"/>
  <c r="H16" i="13"/>
  <c r="L16" i="13" s="1"/>
  <c r="H15" i="13"/>
  <c r="I15" i="13" s="1"/>
  <c r="H14" i="13"/>
  <c r="I14" i="13" s="1"/>
  <c r="H13" i="13"/>
  <c r="I13" i="13" s="1"/>
  <c r="X13" i="13" s="1"/>
  <c r="H12" i="13"/>
  <c r="L12" i="13" s="1"/>
  <c r="H11" i="13"/>
  <c r="L11" i="13" s="1"/>
  <c r="H10" i="13"/>
  <c r="I10" i="13" s="1"/>
  <c r="H9" i="13"/>
  <c r="I9" i="13" s="1"/>
  <c r="H8" i="13"/>
  <c r="I8" i="13" s="1"/>
  <c r="X8" i="13" s="1"/>
  <c r="H7" i="13"/>
  <c r="I7" i="13" s="1"/>
  <c r="I6" i="13"/>
  <c r="L5" i="13"/>
  <c r="V55" i="13"/>
  <c r="V54" i="13"/>
  <c r="V53" i="13"/>
  <c r="V52" i="13"/>
  <c r="V51" i="13"/>
  <c r="V50" i="13"/>
  <c r="V49" i="13"/>
  <c r="V48" i="13"/>
  <c r="V47" i="13"/>
  <c r="V46" i="13"/>
  <c r="V45" i="13"/>
  <c r="V44" i="13"/>
  <c r="V43" i="13"/>
  <c r="V42" i="13"/>
  <c r="V41" i="13"/>
  <c r="V40" i="13"/>
  <c r="V39" i="13"/>
  <c r="V38" i="13"/>
  <c r="V37" i="13"/>
  <c r="V36" i="13"/>
  <c r="V35" i="13"/>
  <c r="V34" i="13"/>
  <c r="V33" i="13"/>
  <c r="V32" i="13"/>
  <c r="V31" i="13"/>
  <c r="V29" i="13"/>
  <c r="V28" i="13"/>
  <c r="V27" i="13"/>
  <c r="V26" i="13"/>
  <c r="V13" i="13"/>
  <c r="R55" i="13"/>
  <c r="R54" i="13"/>
  <c r="R53" i="13"/>
  <c r="R52" i="13"/>
  <c r="R51" i="13"/>
  <c r="R50" i="13"/>
  <c r="R49" i="13"/>
  <c r="R48" i="13"/>
  <c r="R47" i="13"/>
  <c r="R46" i="13"/>
  <c r="R45" i="13"/>
  <c r="R44" i="13"/>
  <c r="R43" i="13"/>
  <c r="R42" i="13"/>
  <c r="R41" i="13"/>
  <c r="R40" i="13"/>
  <c r="R39" i="13"/>
  <c r="R38" i="13"/>
  <c r="R37" i="13"/>
  <c r="R36" i="13"/>
  <c r="R35" i="13"/>
  <c r="R34" i="13"/>
  <c r="R33" i="13"/>
  <c r="R32" i="13"/>
  <c r="R31" i="13"/>
  <c r="R30" i="13"/>
  <c r="V30" i="13" s="1"/>
  <c r="R29" i="13"/>
  <c r="R28" i="13"/>
  <c r="R27" i="13"/>
  <c r="R26" i="13"/>
  <c r="R25" i="13"/>
  <c r="V25" i="13" s="1"/>
  <c r="R24" i="13"/>
  <c r="R23" i="13"/>
  <c r="V23" i="13" s="1"/>
  <c r="R22" i="13"/>
  <c r="R21" i="13"/>
  <c r="V21" i="13" s="1"/>
  <c r="R20" i="13"/>
  <c r="R19" i="13"/>
  <c r="V19" i="13" s="1"/>
  <c r="R18" i="13"/>
  <c r="R17" i="13"/>
  <c r="R16" i="13"/>
  <c r="R15" i="13"/>
  <c r="V15" i="13" s="1"/>
  <c r="X15" i="13" s="1"/>
  <c r="R14" i="13"/>
  <c r="R13" i="13"/>
  <c r="R12" i="13"/>
  <c r="R11" i="13"/>
  <c r="R10" i="13"/>
  <c r="R9" i="13"/>
  <c r="R8" i="13"/>
  <c r="R7" i="13"/>
  <c r="V7" i="13" s="1"/>
  <c r="X7" i="13" s="1"/>
  <c r="R6" i="13"/>
  <c r="R5" i="13"/>
  <c r="L55" i="13"/>
  <c r="L53" i="13"/>
  <c r="L47" i="13"/>
  <c r="L45" i="13"/>
  <c r="L39" i="13"/>
  <c r="L31" i="13"/>
  <c r="L29" i="13"/>
  <c r="L15" i="13"/>
  <c r="L14" i="13"/>
  <c r="K6" i="13"/>
  <c r="K55" i="13"/>
  <c r="K54" i="13"/>
  <c r="K53" i="13"/>
  <c r="K52" i="13"/>
  <c r="K51" i="13"/>
  <c r="K50" i="13"/>
  <c r="K49" i="13"/>
  <c r="K48" i="13"/>
  <c r="K47" i="13"/>
  <c r="K46" i="13"/>
  <c r="K45" i="13"/>
  <c r="K44" i="13"/>
  <c r="K43" i="13"/>
  <c r="K42" i="13"/>
  <c r="K41" i="13"/>
  <c r="K40" i="13"/>
  <c r="K39" i="13"/>
  <c r="K38" i="13"/>
  <c r="K37" i="13"/>
  <c r="K36" i="13"/>
  <c r="K35" i="13"/>
  <c r="K34" i="13"/>
  <c r="K33" i="13"/>
  <c r="K32" i="13"/>
  <c r="K31" i="13"/>
  <c r="K30" i="13"/>
  <c r="K29" i="13"/>
  <c r="K28" i="13"/>
  <c r="K27" i="13"/>
  <c r="K26" i="13"/>
  <c r="K25" i="13"/>
  <c r="K24" i="13"/>
  <c r="K23" i="13"/>
  <c r="K22" i="13"/>
  <c r="K21" i="13"/>
  <c r="K20" i="13"/>
  <c r="K19" i="13"/>
  <c r="K18" i="13"/>
  <c r="K17" i="13"/>
  <c r="K16" i="13"/>
  <c r="K15" i="13"/>
  <c r="K14" i="13"/>
  <c r="K13" i="13"/>
  <c r="K12" i="13"/>
  <c r="K11" i="13"/>
  <c r="K10" i="13"/>
  <c r="K9" i="13"/>
  <c r="K8" i="13"/>
  <c r="K7" i="13"/>
  <c r="Y7" i="13" s="1"/>
  <c r="K5" i="13"/>
  <c r="I45" i="13"/>
  <c r="I55" i="13"/>
  <c r="I54" i="13"/>
  <c r="I51" i="13"/>
  <c r="I49" i="13"/>
  <c r="I47" i="13"/>
  <c r="I46" i="13"/>
  <c r="I39" i="13"/>
  <c r="I38" i="13"/>
  <c r="I37" i="13"/>
  <c r="I31" i="13"/>
  <c r="I29" i="13"/>
  <c r="I23" i="13"/>
  <c r="I21" i="13"/>
  <c r="V24" i="13" l="1"/>
  <c r="V10" i="13"/>
  <c r="X10" i="13" s="1"/>
  <c r="I22" i="13"/>
  <c r="L30" i="13"/>
  <c r="L13" i="13"/>
  <c r="V9" i="13"/>
  <c r="X9" i="13" s="1"/>
  <c r="V14" i="13"/>
  <c r="X14" i="13" s="1"/>
  <c r="V6" i="13"/>
  <c r="X6" i="13" s="1"/>
  <c r="I50" i="13"/>
  <c r="I52" i="13"/>
  <c r="Y8" i="13"/>
  <c r="V16" i="13"/>
  <c r="X16" i="13" s="1"/>
  <c r="I44" i="13"/>
  <c r="Y13" i="13"/>
  <c r="I17" i="13"/>
  <c r="V17" i="13" s="1"/>
  <c r="X17" i="13" s="1"/>
  <c r="I25" i="13"/>
  <c r="I33" i="13"/>
  <c r="I41" i="13"/>
  <c r="L24" i="13"/>
  <c r="L32" i="13"/>
  <c r="L48" i="13"/>
  <c r="I18" i="13"/>
  <c r="V18" i="13" s="1"/>
  <c r="X18" i="13" s="1"/>
  <c r="I26" i="13"/>
  <c r="I34" i="13"/>
  <c r="I42" i="13"/>
  <c r="I11" i="13"/>
  <c r="V11" i="13" s="1"/>
  <c r="X11" i="13" s="1"/>
  <c r="I20" i="13"/>
  <c r="V20" i="13" s="1"/>
  <c r="I28" i="13"/>
  <c r="I36" i="13"/>
  <c r="L19" i="13"/>
  <c r="L27" i="13"/>
  <c r="L35" i="13"/>
  <c r="L43" i="13"/>
  <c r="I12" i="13"/>
  <c r="V12" i="13" s="1"/>
  <c r="X12" i="13" s="1"/>
  <c r="I16" i="13"/>
  <c r="I40" i="13"/>
  <c r="L10" i="13"/>
  <c r="L7" i="13"/>
  <c r="L9" i="13"/>
  <c r="L8" i="13"/>
  <c r="L6" i="13"/>
  <c r="I5" i="13"/>
  <c r="V5" i="13" l="1"/>
  <c r="X5" i="13" s="1"/>
</calcChain>
</file>

<file path=xl/sharedStrings.xml><?xml version="1.0" encoding="utf-8"?>
<sst xmlns="http://schemas.openxmlformats.org/spreadsheetml/2006/main" count="801" uniqueCount="316">
  <si>
    <t>OBJETIVO:</t>
  </si>
  <si>
    <r>
      <t xml:space="preserve">PLAN ANTICORRUPCIÓN Y DE ATENCIÓN AL CIUDADANO - VIGENCIA 2021
Componente 1: </t>
    </r>
    <r>
      <rPr>
        <sz val="11"/>
        <color theme="1"/>
        <rFont val="Calibri"/>
        <family val="2"/>
        <scheme val="minor"/>
      </rPr>
      <t>Gestión del Riesgo de Corrupción</t>
    </r>
  </si>
  <si>
    <t>Implementar acciones de control y seguimiento que permitan al Banco Inmobiliario de Floridablanca - BIF, administrar la probabilidad de ocurrencia de los eventos de riesgo identificados en el Mapa de Riesgos de Corrupción.</t>
  </si>
  <si>
    <t>RECURSOS:</t>
  </si>
  <si>
    <t>Los recursos asignados a la Gestión del Riesgo de Corrupción se encuentran representados en el talento humano vinculado al Banco Inmobiliario de Floridablanca - BIF (línea estratégica, líderes de proceso y demás funcionarios que componen las diferentes líneas de defensa).</t>
  </si>
  <si>
    <t xml:space="preserve">
Regresar al INICIO</t>
  </si>
  <si>
    <t>SUBCOMPONENTE</t>
  </si>
  <si>
    <t>ACTIVIDAD</t>
  </si>
  <si>
    <t>META / PRODUCTO</t>
  </si>
  <si>
    <t>RESPONSABLE</t>
  </si>
  <si>
    <t>FECHA 
INICIAL</t>
  </si>
  <si>
    <t>FECHA 
FINAL</t>
  </si>
  <si>
    <t>Política de Administración de Riesgos</t>
  </si>
  <si>
    <t>Construcción del Mapa de Riesgos de Corrupción</t>
  </si>
  <si>
    <t>Seguimiento</t>
  </si>
  <si>
    <r>
      <t xml:space="preserve">PLAN ANTICORRUPCIÓN Y DE ATENCIÓN AL CIUDADANO - VIGENCIA 2021
Componente 2: </t>
    </r>
    <r>
      <rPr>
        <sz val="11"/>
        <color theme="1"/>
        <rFont val="Calibri"/>
        <family val="2"/>
        <scheme val="minor"/>
      </rPr>
      <t>Estrategia Antitrámites</t>
    </r>
  </si>
  <si>
    <t>TRÁMITE, PROCESO O PROCEDIMIENTO</t>
  </si>
  <si>
    <t>ESTADO</t>
  </si>
  <si>
    <t>TIPO DE RACIONALIZACIÓN</t>
  </si>
  <si>
    <t>ACCIÓN ESPECÍFICA DE RACIONALIZACIÓN</t>
  </si>
  <si>
    <t>SITUACIÓN ACTUAL</t>
  </si>
  <si>
    <t>DESCRIPCIÓN DE LA MEJORA A REALIZAR AL TRÁMITE, PROCESO O PROCEDIMIENTO</t>
  </si>
  <si>
    <t>BENEFICIO AL CIUDADANO Y/O ENTIDAD</t>
  </si>
  <si>
    <t>Ejecutar acciones orientadas a la simplificación, estandarización, optimización, automatización y eliminación de aquellos trámites o procedimientos que sean innecesarios, logrando más eficiencia y efectividad en la prestación de los servicios.</t>
  </si>
  <si>
    <t>Los recursos asignados a la Estrategia Antitrámites se encuentran representados en el talento humano vinculado al Banco Inmobiliario de Floridablanca - BIF.</t>
  </si>
  <si>
    <r>
      <t xml:space="preserve">PLAN ANTICORRUPCIÓN Y DE ATENCIÓN AL CIUDADANO - VIGENCIA 2021
Componente 3: </t>
    </r>
    <r>
      <rPr>
        <sz val="11"/>
        <color theme="1"/>
        <rFont val="Calibri"/>
        <family val="2"/>
        <scheme val="minor"/>
      </rPr>
      <t>Rendición de Cuentas a la Ciudadanía</t>
    </r>
  </si>
  <si>
    <r>
      <t xml:space="preserve">PLAN ANTICORRUPCIÓN Y DE ATENCIÓN AL CIUDADANO - VIGENCIA 2021
Componente 4: </t>
    </r>
    <r>
      <rPr>
        <sz val="11"/>
        <color theme="1"/>
        <rFont val="Calibri"/>
        <family val="2"/>
        <scheme val="minor"/>
      </rPr>
      <t>Mejoramiento de la Atención al Ciudadano</t>
    </r>
  </si>
  <si>
    <t>Los recursos asignados al Componente Rendición de Cuentas a la Ciudadanía se encuentran representados en el talento humano vinculado al Banco Inmobiliario de Floridablanca - BIF.</t>
  </si>
  <si>
    <t>Los recursos asignados al Componente Mejoramiento de la Atención al Ciudadano se encuentran representados en el talento humano vinculado al Banco Inmobiliario de Floridablanca - BIF.</t>
  </si>
  <si>
    <r>
      <t xml:space="preserve">PLAN ANTICORRUPCIÓN Y DE ATENCIÓN AL CIUDADANO - VIGENCIA 2021
Componente 5: </t>
    </r>
    <r>
      <rPr>
        <sz val="11"/>
        <color theme="1"/>
        <rFont val="Calibri"/>
        <family val="2"/>
        <scheme val="minor"/>
      </rPr>
      <t>Transparencia y Acceso a la Información</t>
    </r>
  </si>
  <si>
    <t>Los recursos asignados al Componente "Transparencia y Acceso a la Información" se encuentran representados en el talento humano vinculado al Banco Inmobiliario de Floridablanca - BIF, así como los recursos presupuestales necesarios para el mantenimiento de la página web de la Entidad y los demás canales de acceso y divulgación de información.</t>
  </si>
  <si>
    <t>Garantizar el derecho fundamental de acceso a la información pública regulado por la Ley 1712 de 2014 y el Decreto 103 de 2015, observando los principios de transparencia, buena fe, facilitación, no discriminación, gratuidad, divulgación proactiva y demás relacionados.</t>
  </si>
  <si>
    <r>
      <t xml:space="preserve">PLAN ANTICORRUPCIÓN Y DE ATENCIÓN AL CIUDADANO - VIGENCIA 2021
Componente 6: </t>
    </r>
    <r>
      <rPr>
        <sz val="11"/>
        <color theme="1"/>
        <rFont val="Calibri"/>
        <family val="2"/>
        <scheme val="minor"/>
      </rPr>
      <t>Otras Iniciativas Adicionales</t>
    </r>
  </si>
  <si>
    <t>Combatir y prevenir la corrupción mediante la promoción de los acuerdos y protocolos éticos establecidos en el Código de Integridad, que sirvan para establecer parámetros de comportamiento en la actuación de los servidores públicos.</t>
  </si>
  <si>
    <t>Los recursos asignados al Componente "Otras Iniciativas Adicionales" se encuentran representados en el talento humano vinculado al Banco Inmobiliario de Floridablanca - BIF, especialmente el Profesional Especializado del Área Administrativa - Talento Humano.</t>
  </si>
  <si>
    <t>Actualmente, el Banco Inmobiliario de Floridablanca - BIF ha registrado dos (2) trámites ante el SUIT "Incorporación y entrega de las áreas de cesión a favor del municipio" y "Matrícula de arrendadores". De acuerdo con la información allí registrada, ninguno de los trámites se puede realizar en línea y en los dos (2) casos se requiere radicar documentos de forma presencial.</t>
  </si>
  <si>
    <t>Incorporación y entrega de las áreas de cesión a favor del municipio.</t>
  </si>
  <si>
    <t>Matrícula de arrendadores.</t>
  </si>
  <si>
    <t>Inscrito</t>
  </si>
  <si>
    <t>FECHA INICIAL</t>
  </si>
  <si>
    <t>Aprestamiento institucional para promover la rendición de cuentas</t>
  </si>
  <si>
    <t>Preparación para la rendición de cuentas</t>
  </si>
  <si>
    <t>Dirección General
Secretaría General y Administrativa</t>
  </si>
  <si>
    <t>Designación de un equipo de trabajo interno para que lidere el proceso de rendición de cuentas de la Entidad.</t>
  </si>
  <si>
    <t>Gestionar la elaboración de un informe que presente la gestión y resultados del Banco Inmobiliario de Floridablanca durante la vigencia 2021.</t>
  </si>
  <si>
    <t>PROCESO</t>
  </si>
  <si>
    <t>RIESGO DE CORRUPCIÓN</t>
  </si>
  <si>
    <t>CLASIFICACIÓN DEL RIESGO</t>
  </si>
  <si>
    <t>PROBABILIDAD 
INHERENTE</t>
  </si>
  <si>
    <t>%</t>
  </si>
  <si>
    <t>ZONA DE RIESGO INHERENTE</t>
  </si>
  <si>
    <t>PARTE N° 1 - IDENTIFICACIÓN DEL RIESGO DE CORRUPCIÓN</t>
  </si>
  <si>
    <t>DESCRIPCIÓN DEL CONTROL</t>
  </si>
  <si>
    <t>AFECTACIÓN</t>
  </si>
  <si>
    <t>Probabilidad</t>
  </si>
  <si>
    <t>Impacto</t>
  </si>
  <si>
    <t>Tipo</t>
  </si>
  <si>
    <t>Cómo se Implementa</t>
  </si>
  <si>
    <t>Frecuencia</t>
  </si>
  <si>
    <t>Evidencia</t>
  </si>
  <si>
    <r>
      <t xml:space="preserve">PLAN ANTICORRUPCIÓN Y DE ATENCIÓN AL CIUDADANO - VIGENCIA 2021
ANEXO: </t>
    </r>
    <r>
      <rPr>
        <sz val="10"/>
        <color theme="1"/>
        <rFont val="Calibri"/>
        <family val="2"/>
        <scheme val="minor"/>
      </rPr>
      <t>Mapa de Riesgos de Corrupción (Parte 1)</t>
    </r>
  </si>
  <si>
    <t>PROBABILIDAD RESIDUAL</t>
  </si>
  <si>
    <t>PROBABILIDAD RESIDUAL 
FINAL</t>
  </si>
  <si>
    <t>ZONA 
DE RIESGO 
FINAL</t>
  </si>
  <si>
    <t>PARTE N° 2 - VALORACIÓN DEL RIESGO</t>
  </si>
  <si>
    <t>PLAN DE ACCIÓN</t>
  </si>
  <si>
    <t>FECHA IMPLEMENTACIÓN</t>
  </si>
  <si>
    <t>PARTE N° 3 - PLANES DE ACCIÓN (APLICAN PARA LA OPCIÓN DE TRATAMIENTO "REDUCIR")</t>
  </si>
  <si>
    <r>
      <t xml:space="preserve">PLAN ANTICORRUPCIÓN Y DE ATENCIÓN AL CIUDADANO - VIGENCIA 2021
ANEXO: </t>
    </r>
    <r>
      <rPr>
        <sz val="10"/>
        <color theme="1"/>
        <rFont val="Calibri"/>
        <family val="2"/>
        <scheme val="minor"/>
      </rPr>
      <t>Mapa de Riesgos de Corrupción (Parte 2)</t>
    </r>
  </si>
  <si>
    <r>
      <t xml:space="preserve">PLAN ANTICORRUPCIÓN Y DE ATENCIÓN AL CIUDADANO - VIGENCIA 2021
ANEXO: </t>
    </r>
    <r>
      <rPr>
        <sz val="10"/>
        <color theme="1"/>
        <rFont val="Calibri"/>
        <family val="2"/>
        <scheme val="minor"/>
      </rPr>
      <t>Mapa de Riesgos de Corrupción (Parte 3)</t>
    </r>
  </si>
  <si>
    <t>Dirección Estratégica</t>
  </si>
  <si>
    <t>Comunicación Estratégica</t>
  </si>
  <si>
    <t>Planes</t>
  </si>
  <si>
    <t>Gestión de Administración de Inmuebles Municipales</t>
  </si>
  <si>
    <t>Gestión de Vivienda de Interés Social</t>
  </si>
  <si>
    <t>Gestión de Proyectos</t>
  </si>
  <si>
    <t>Gestión Territorial</t>
  </si>
  <si>
    <t>Gestión de Control de Actvidad Inmobiliaria</t>
  </si>
  <si>
    <t>Sistemas</t>
  </si>
  <si>
    <t>Gestión Documental y Archivo</t>
  </si>
  <si>
    <t>Secretaría General y Administrativa</t>
  </si>
  <si>
    <t>Control Interno</t>
  </si>
  <si>
    <t>Gestión Jurídica</t>
  </si>
  <si>
    <t>Gestión de Talento Humano</t>
  </si>
  <si>
    <t>Gestión Financiera</t>
  </si>
  <si>
    <t>Gestión de Almacén e Inventarios</t>
  </si>
  <si>
    <t>Fraude externo</t>
  </si>
  <si>
    <t>Fraude interno</t>
  </si>
  <si>
    <t>Fallas tecnológicas</t>
  </si>
  <si>
    <t>Relaciones laborales</t>
  </si>
  <si>
    <t>Ejecución y administración de procesos</t>
  </si>
  <si>
    <t>Usuarios, productos y prácticas</t>
  </si>
  <si>
    <t>Daños a activos fijos / eventos externos</t>
  </si>
  <si>
    <t>Máximo dos (2) veces por año.</t>
  </si>
  <si>
    <t>Entre tres (3) y veinticuatro (24) veces por año.</t>
  </si>
  <si>
    <t>Entre veinticinco (25) y quinientas (500) veces por año.</t>
  </si>
  <si>
    <t>Más de cinco mil (5000) veces por año.</t>
  </si>
  <si>
    <t>Entre quinientas una (501) y cinco mil (5000) veces por año.</t>
  </si>
  <si>
    <t>Menor</t>
  </si>
  <si>
    <t>Moderado</t>
  </si>
  <si>
    <t>Mayor</t>
  </si>
  <si>
    <t>Catastrófico</t>
  </si>
  <si>
    <t>Leve</t>
  </si>
  <si>
    <t>FRECUENCIA  ACTIVIDAD 
CONLLEVA AL RIESGO (AÑO)</t>
  </si>
  <si>
    <t>Si</t>
  </si>
  <si>
    <t>-</t>
  </si>
  <si>
    <t>Se 
Documenta</t>
  </si>
  <si>
    <t>Preventivo
25%</t>
  </si>
  <si>
    <t>Detectivo
15%</t>
  </si>
  <si>
    <t>Correctivo
10%</t>
  </si>
  <si>
    <t>Manual
15%</t>
  </si>
  <si>
    <t>Automático
25%</t>
  </si>
  <si>
    <r>
      <t xml:space="preserve">IMPACTO INHERENTE </t>
    </r>
    <r>
      <rPr>
        <i/>
        <sz val="10"/>
        <color rgb="FFC00000"/>
        <rFont val="Calibri"/>
        <family val="2"/>
        <scheme val="minor"/>
      </rPr>
      <t>(moderado, mayor o catastrófico)</t>
    </r>
  </si>
  <si>
    <t>ATRIBUTOS DE EFICIENCIA</t>
  </si>
  <si>
    <t>ATRIBUTOS INFORMATIVOS</t>
  </si>
  <si>
    <t>Sin Documentar</t>
  </si>
  <si>
    <t>Continua</t>
  </si>
  <si>
    <t>Aleatoria</t>
  </si>
  <si>
    <t>Con registro</t>
  </si>
  <si>
    <t>Sin registro</t>
  </si>
  <si>
    <t>Calificación 
%</t>
  </si>
  <si>
    <t>Muy Baja</t>
  </si>
  <si>
    <t>Baja</t>
  </si>
  <si>
    <t>Media / Moderada</t>
  </si>
  <si>
    <t>Muy Alta</t>
  </si>
  <si>
    <t>Alta</t>
  </si>
  <si>
    <r>
      <t xml:space="preserve">TRATAMIENTO
</t>
    </r>
    <r>
      <rPr>
        <i/>
        <sz val="10"/>
        <color rgb="FFC00000"/>
        <rFont val="Calibri"/>
        <family val="2"/>
        <scheme val="minor"/>
      </rPr>
      <t>(nunca "aceptar" para riesgos de corrupción)</t>
    </r>
  </si>
  <si>
    <t>(moderado, mayor o catastrófico)</t>
  </si>
  <si>
    <t>IMPACTO 
RESIDUAL FINAL</t>
  </si>
  <si>
    <t xml:space="preserve">IMPACTO 
RESIDUAL </t>
  </si>
  <si>
    <t>DIAGNÓSTICO:</t>
  </si>
  <si>
    <t>Promoción de Acuerdos, Compromisos y Protocolos Éticos</t>
  </si>
  <si>
    <t>Gestionar la elaboración, aprobación y divulgación de una Política para la Gestión de los Conflictos de Interés, con base en los lineamientos establecidos en la "Guía para la identificación y declaración del conflicto de intereses en el sector público colombiano (Versión 2) emitida por la Función Pública.</t>
  </si>
  <si>
    <t>Una (1) política aprobada.
Una (1) política divulgada.</t>
  </si>
  <si>
    <t>Realizar las gestiones necesarias para que todos los funcionarios adscritos al Banco Inmobiliario de Floridablanca - BIF culminen satisfactoriamente el "Curso de Integridad, Transparencia y Lucha Contra la Corrupción" impartido por la Función Pública.</t>
  </si>
  <si>
    <t xml:space="preserve">Diecisiete (17) funcionarios con certificado de aprobación del  "Curso de Integridad, Transparencia y Lucha Contra la Corrupción". </t>
  </si>
  <si>
    <t xml:space="preserve">El Banco Inmobiliario de Floridablanca - BIF cuenta con un Código de Integridad adoptado en el año 2018 y divulgado periódicamente al recurso humano de la Entidad. La Entidad no cuenta con una Política para la Gestión de los Conflictos de Interés, ni se ha logrado que el 100% de los funcionarios culminen satisfactoriamente el Curso de Integridad, Transparencia y Lucha Contra la Corrupción. </t>
  </si>
  <si>
    <t>BIF2021*</t>
  </si>
  <si>
    <t>Uso de incentivos para el favorecimiento de terceros debido a abuso de confianza del funcionario y/o contratista.</t>
  </si>
  <si>
    <t>Realizar las modificaciones al presupuesto de la entidad sin aportar los soportes necesarios favoreciendo el pago de cuentas a terceros.</t>
  </si>
  <si>
    <t>Código de integridad documentado y socializado.</t>
  </si>
  <si>
    <t>Seguimiento de los procedimientos correspondientes para las modificaciones del presupuesto de la entidad.</t>
  </si>
  <si>
    <t>Que todos los estudios realizados sean direccionados por los parámetros estipulados en el manual de contratación, de acuerdo con la Ley y los requisitos técnicos, de igual manera que estén ajustados al proyecto formulado.</t>
  </si>
  <si>
    <t>Debilidad en la planeación contractual institucional al no identificar claramente las necesidades de contratación.</t>
  </si>
  <si>
    <t>Debilidad en el proceso de verificación de los soportes de los procesos contractuales debido a tráfico de influencias para favorecer a terceras personas.</t>
  </si>
  <si>
    <t>Establecer mecanismos de verificación, selectiva, página web soportes.</t>
  </si>
  <si>
    <t>Debilidad en el proceso de verificación de cumplimiento de las obligaciones contractuales debido a escaso personal de planta para la realización de la supervisión de los contratos.</t>
  </si>
  <si>
    <t>Mediante actos notificar el personal que se encargara de la supervisión de los contratos.</t>
  </si>
  <si>
    <t>Contratación sin el cumplimiento de los requisitos de Ley debido a la elaboración de pliegos con orientación de condiciones favorables hacia oferentes en particular.</t>
  </si>
  <si>
    <t>Realizar la lista de chequeo según los requisitos de Ley.</t>
  </si>
  <si>
    <t>Debilidad en la verificación de los documentos contractuales, debido al desconocimiento o interpretación subjetiva del marco normativo, que afecta el normal desarrollo de los procesos contractuales.</t>
  </si>
  <si>
    <t>Definir las competencias y responsabilidades del supervisor en los estudios previos y contratos</t>
  </si>
  <si>
    <t>Debilidad en el proceso de formación y capacitación a supervisores, que redunda en el seguimiento de las obras y en el control de la eficiencia de los recursos.</t>
  </si>
  <si>
    <t>Analizar aptitudes del supervisor con respecto a contratos a supervisar.</t>
  </si>
  <si>
    <t>Debilidad en la información de seguimiento a obras desarrolladas en el Municipio que impida el control de los recursos de Delineación Urbana.</t>
  </si>
  <si>
    <t>Realizar los seguimientos y verificación mensual según su área competente.</t>
  </si>
  <si>
    <t>Direccionamiento de los procesos de vinculación de personal a favor de terceros, debido a intereses personales.</t>
  </si>
  <si>
    <t>Proveer mediante el sistema de carrera los empleos de la Entidad a través de la Comisión Nacional del Servicio Civil.</t>
  </si>
  <si>
    <t>Aprobación de la adquisición de bienes sin cumplir con las especificaciones técnicas requeridas en favor de un proveedor determinado, debido a deficiencias y manipulación de los estudios previos.</t>
  </si>
  <si>
    <t>Calificar el cumplimiento de las especificaciones técnicas que deben cumplir los bienes y/o servicios ofrecidos. Evaluar el cumplimiento de los espacios de tiempo señalados y los compromisos adquiridos en el proceso contractual.</t>
  </si>
  <si>
    <t>Manipular la organización de la documentación producida y recibida por la entidad, para favorecer a terceros, generando así la pérdida de información institucional e histórica de la Entidad.</t>
  </si>
  <si>
    <t>Fortalecer el procesos de gestión documental con los funcionarios de la administración.</t>
  </si>
  <si>
    <t>Incumplimiento del procedimiento de archivo debido al desconocimiento de Funciones y Responsabilidades.</t>
  </si>
  <si>
    <t>Capacitaciones e inducción en manejo y gestión de archivo.</t>
  </si>
  <si>
    <t>Aceptar 
el Riesgo</t>
  </si>
  <si>
    <t>Reducir 
el Riesgo</t>
  </si>
  <si>
    <t>Evitar 
el Riesgo</t>
  </si>
  <si>
    <t>Compartir 
el Riesgo</t>
  </si>
  <si>
    <t>PERIODICIDAD DEL SEGUIMIENTO</t>
  </si>
  <si>
    <t>Cuatrimestral</t>
  </si>
  <si>
    <t>Diario</t>
  </si>
  <si>
    <t>Evaluar Código de Integridad.
Tener registro de control de pagos (Informes de Gestion Financiera).</t>
  </si>
  <si>
    <t>Base de datos con la información de los traslados presupuestales realizados
(Valor de los traslados realizados / Valor del presupuesto de la vigencia) * 100%</t>
  </si>
  <si>
    <t>Monitoreo de los requisitos legales de cada contrato (N° de monitoreos realizados)</t>
  </si>
  <si>
    <t>Verificación legal de los documentos soportes del contratista (Documentos verificados de las hojas de vida)</t>
  </si>
  <si>
    <t>Validación aleatoria de los pliegos de contratación. 
(Fallas detectadas en validaciones / N° de contratos suscritos)</t>
  </si>
  <si>
    <t>Verificar que los supervisores de los contratos cumplan con la normatividad 
(N° de funcionarios notificados para ejercer la supervisión de los contratos / N° de convenios y/o contratos suscritos por el BIF.</t>
  </si>
  <si>
    <t>Tener en cuenta los requisitos legales a la hora de autorizar las actas de supervisión. Verificar el cumplimiento del objeto contractual.
(Supervisión con el lleno de los requisitos / Total de contratos legalizados)</t>
  </si>
  <si>
    <t>Verificar las supervisiones de los contratos que cumplan con la normatividad (Actas de designación de supervisores de contratos idóneos para tal fin)</t>
  </si>
  <si>
    <t>Contratar personal de apoyo al seguimiento de las construcciones. Seguimiento a los informes de visitas.</t>
  </si>
  <si>
    <t>Anual</t>
  </si>
  <si>
    <t>Realizar el acuerdo de convocatoria con la CNSC. Actualización del manual de funciones y su contenido. Reportar las vacantes definitivas
a la CNSC.</t>
  </si>
  <si>
    <t>Revisión y acompañamiento a los procesos de evaluación de bienes y servicios, mediante la revisión aleatoria de los formatos correspondientes. (N° de evaluaciones proveedores de bienes y servicios realizadas / N° de procesos de contratación de bienes y servicios, radicados) * 100</t>
  </si>
  <si>
    <t>Actas y listados de asistencia a las capacitaciones y/o socializaciones en temas de gestión documental.</t>
  </si>
  <si>
    <t>Actas y listados de asistencia a las capacitaciones y/o socializaciones en temas de gestión documental (N° funcionarios capacitados / Total funcionarios de la Entidad)</t>
  </si>
  <si>
    <t>FECHA 
DE CORTE:</t>
  </si>
  <si>
    <t>SEGUIMIENTO SEGUNDA LÍNEA DE DEFENSA</t>
  </si>
  <si>
    <t>Aunque la Entidad cuenta con los elementos normativos aplicables en materia de gestión del riesgo, es necesario verifciar que los mismos se encuentren alineados con la nueva GUÍA PARA LA ADMINISTRACIÓN DEL RIESGO Y EL DISEÑO DE CONTROLES EN ENTIDADES PÚBLICAS (Versión 5) emitida en el mes de diciembre de 2020.</t>
  </si>
  <si>
    <t>Revisar, actualizar y aprobar la Política de Administración del Riesgo del Banco Inmobiliario de Floridablanca - BIF con base en la GUÍA PARA LA ADMINISTRACIÓN DEL RIESGO Y EL DISEÑO DE CONTROLES EN ENTIDADES PÚBLICAS (Versión 5).</t>
  </si>
  <si>
    <t>Sensibilizar a los funcionarios acerca de la importancia de la Política de Administración del Riesgo.</t>
  </si>
  <si>
    <t>Publicar la Política de Administración del Riesgo (debidamente actualizada) en el sitio web de la Entidad.</t>
  </si>
  <si>
    <t>Una (1) Política de Administración del Riesgo debidamente publicada.</t>
  </si>
  <si>
    <t>Una (1) Política de Administración del Riesgo revisada, actualizada y aprobada.</t>
  </si>
  <si>
    <t>Elaborar y aprobar el Mapa de Riesgos de Corrupción (como parte del PAAC 2021 del BIF) con base en la GUÍA PARA LA ADMINISTRACIÓN DEL RIESGO Y EL DISEÑO DE CONTROLES EN ENTIDADES PÚBLICAS (Versión 5).</t>
  </si>
  <si>
    <t>Una (1) actividad de sensibilización en relación con la Política de Administración del Riesgo.</t>
  </si>
  <si>
    <t>Publicar el Plan Anticorrupción y de Atención al Ciudadano "PAAC" 2021 y el Mapa de Riesgos de Corrupción "MRC" 2021 en el sitio web de la Entidad.</t>
  </si>
  <si>
    <t>Un (1) Mapa de Riesgos de Corrupción (MRC) elaborado y aprobado.</t>
  </si>
  <si>
    <t>Una (1) actividad de socialización sobre la estructura y responsabilidades del PAAC y el MRC.</t>
  </si>
  <si>
    <t>Un (1) PAAC 2021 y un (1) MRC 2021 debidamente publicados (empleando una herramienta integrada).</t>
  </si>
  <si>
    <r>
      <t xml:space="preserve">De acuerdo con lo establecido en el documento " Estrategias para la Construcción del Plan Anticorrupción y de Atención al Ciudadano (V2, 2015), realizar tres (3) seguimientos al PAAC 2021, así:
• </t>
    </r>
    <r>
      <rPr>
        <b/>
        <sz val="11"/>
        <color theme="1"/>
        <rFont val="Calibri"/>
        <family val="2"/>
        <scheme val="minor"/>
      </rPr>
      <t>Corte a 30-Abr-2021:</t>
    </r>
    <r>
      <rPr>
        <sz val="11"/>
        <color theme="1"/>
        <rFont val="Calibri"/>
        <family val="2"/>
        <scheme val="minor"/>
      </rPr>
      <t xml:space="preserve"> Publicación en May-2021.
• </t>
    </r>
    <r>
      <rPr>
        <b/>
        <sz val="11"/>
        <color theme="1"/>
        <rFont val="Calibri"/>
        <family val="2"/>
        <scheme val="minor"/>
      </rPr>
      <t xml:space="preserve">Corte a 31-Ago-201: </t>
    </r>
    <r>
      <rPr>
        <sz val="11"/>
        <color theme="1"/>
        <rFont val="Calibri"/>
        <family val="2"/>
        <scheme val="minor"/>
      </rPr>
      <t xml:space="preserve">Publicación en Sep-2021.
• </t>
    </r>
    <r>
      <rPr>
        <b/>
        <sz val="11"/>
        <color theme="1"/>
        <rFont val="Calibri"/>
        <family val="2"/>
        <scheme val="minor"/>
      </rPr>
      <t xml:space="preserve">Corte a 31-Dic-2021: </t>
    </r>
    <r>
      <rPr>
        <sz val="11"/>
        <color theme="1"/>
        <rFont val="Calibri"/>
        <family val="2"/>
        <scheme val="minor"/>
      </rPr>
      <t>Publicación en Ene-2022.</t>
    </r>
  </si>
  <si>
    <t>Tres (3) seguimientos al PAAC 2021 practicados y publicados (el último de los seguimiento será publicado en el mes de Ene-2022).</t>
  </si>
  <si>
    <t>Profesional Especializado - 
Control Interno</t>
  </si>
  <si>
    <t>Racionalización 
Administrativa</t>
  </si>
  <si>
    <t>Inscripción 
de Trámite</t>
  </si>
  <si>
    <t>Racionalización 
Normativa</t>
  </si>
  <si>
    <t>Racionalización 
Tecnológica</t>
  </si>
  <si>
    <t>Inscrito y Publicado en SUIT</t>
  </si>
  <si>
    <t>Promover a través de la página web, redes sociales y diferentes medios, la invitacion a los usuarios y grupos de interés a participar en la Audiencia Publica de Rendición de Cuentas.</t>
  </si>
  <si>
    <t>Profesional Universitario - 
Gestión de TIC'S</t>
  </si>
  <si>
    <t>Coordinar con la Administración Municipal de Floridablanca las acciones previas a realizar en el Marco de la Estrategia de Rendición de Cuentas determinada por la Alcaldía.</t>
  </si>
  <si>
    <t>Ejecución y evaluación de la estrategia de rendición de cuentas</t>
  </si>
  <si>
    <t>Participación del Banco Inmobiliario de Floridablanca - BIF en la Audiencia Pública de Rendición de Cuentas llevada a cabo por la Administración Municipal de Floridablanca.</t>
  </si>
  <si>
    <t>Dirección General</t>
  </si>
  <si>
    <t>Evidencia de Participación del BIF en la Audiencia Pública</t>
  </si>
  <si>
    <t>Evaluar la ejecución de las actividades establecidas en el tercer componente del PAAC denominado "Rendición de Cuentas" con corte a 31-Dic-2021 (Informe generado y publicado en Ene-2022).</t>
  </si>
  <si>
    <t>Talento 
Humano</t>
  </si>
  <si>
    <t>Una (1) campaña realizada.</t>
  </si>
  <si>
    <t>Profesional Especializado - Talento Humano</t>
  </si>
  <si>
    <t xml:space="preserve">Garantizar el acceso de los ciudadanos a los trámites y servicios del Banco Inmobiliario de Floridablanca - BIF conforme a los principios de información completa, clara, consistente, con altos niveles de calidad, oportunidad en el servicio y  ajuste a las necesidades, realidades y expectativas del ciudadano. </t>
  </si>
  <si>
    <t>En los años anteriores (y se proyecta igual en el actual) el Banco Inmobiliario de Floridablanca - BIF se adhiere a la Estrategia de Rendición de Cuentas determinada por la Administración Municipal de Floridablanca.</t>
  </si>
  <si>
    <t>Normalmente, el Banco Inmobiliario de Floridablanca - BIF cuenta con cinco (5) mecanismos para la atención al ciudadano, no obstante, en virtud de la emergencia económica, social y ecológica vigente en todo el territorio nacional, a la fecha de elaboración de este Plan, sólo se encuentran activos los canales no presenciales.</t>
  </si>
  <si>
    <t>En el marco del rol "Enfoque Hacia la Prevención" (Decreto 648 de 2017) llevar a cabo una actividad de sensibilización dirigida a los funcionarios de la Entidad, en relación con la estructura y composición del Mapa de Riesgos de Corrupción (y en general del PAAC 2021 del BIF), haciendo énfasis en sus responsabilidades individuales frente al mismo.</t>
  </si>
  <si>
    <r>
      <t xml:space="preserve">La Entidad cuenta en su página web con la sección "Transparencia y Acceso a la Información", a través de la cual se publica de forma proactiva la información pública regulada por la Ley 1712 de 2014 y el Decreto 103 de 2015. Último FURAG </t>
    </r>
    <r>
      <rPr>
        <b/>
        <i/>
        <sz val="11"/>
        <color theme="1"/>
        <rFont val="Calibri"/>
        <family val="2"/>
        <scheme val="minor"/>
      </rPr>
      <t>"D5-Información y Comunicación"</t>
    </r>
    <r>
      <rPr>
        <sz val="11"/>
        <color theme="1"/>
        <rFont val="Calibri"/>
        <family val="2"/>
        <scheme val="minor"/>
      </rPr>
      <t>: Calificación de 89.1</t>
    </r>
  </si>
  <si>
    <t>Consolidar, aprobar y publicar el Plan Anual de Adquisiciones (PAA) 2021.</t>
  </si>
  <si>
    <t xml:space="preserve">Mínimo una (1) reunión del grupo de trabajo designado </t>
  </si>
  <si>
    <t>Un (1) Informe de Gestión y Resultados 2021, debidamente elaborado.</t>
  </si>
  <si>
    <t>Coordinación de Actividades a través de los medios logísticos determinados para ello.</t>
  </si>
  <si>
    <t>Mínimo dos (2) publicaciones o invitaciones a través de redes sociales y página web (una en cada medio).</t>
  </si>
  <si>
    <t>Un (1) Informe de Seguimiento y/o Evaluación (generado y publicado en Ene-2022).</t>
  </si>
  <si>
    <t>Un (1) PAA - 2021 debidamente aprobado y publicado.</t>
  </si>
  <si>
    <t>Un (1) Plan Anual de Auditoría 2021 debidamente aprobado y publicado.</t>
  </si>
  <si>
    <t>Elaborar, aprobar y publicar el Plan Anual de Auditoría 2021.</t>
  </si>
  <si>
    <t>Doce (12) estados financieros elaborados y publicados dentro del mes siguiente a su fecha de corte.</t>
  </si>
  <si>
    <t>Doce (12) ejecuciones presupuestales elaboradas y publicadas dentro del mes siguiente a su fecha de corte.</t>
  </si>
  <si>
    <t>Profesional Universitario - Gestión Contable</t>
  </si>
  <si>
    <t>Elaborar y publicar la ejecución presupuestal de la Entidad (la información de Dic-2021 será publicada en Ene-2022).</t>
  </si>
  <si>
    <t>Elaborar y publicar mensualmente los Estados Financieros de la Entidad (la información de Dic-2021 será publicada en Ene-2022).</t>
  </si>
  <si>
    <t>Lineamientos de Transparencia Activa</t>
  </si>
  <si>
    <t>Lineamientos de Transparencia Pasiva</t>
  </si>
  <si>
    <t>Actualización constante de informes, reportes y en general, de cualquier tipo de información que deba ser publicada en la sección de "TRANSPARENCIA".</t>
  </si>
  <si>
    <t>Información de Ley debidamente publicada, previa solicitud del usuario responsable.</t>
  </si>
  <si>
    <t>Canales de acceso disponibles (página web).</t>
  </si>
  <si>
    <t>Citerios Diferenciales de Accesibilidad</t>
  </si>
  <si>
    <t>Página web disponible con cumplimiento de criterios AAA</t>
  </si>
  <si>
    <t>Monitoreo del Acceso a la Información Pública</t>
  </si>
  <si>
    <t>Verificación semestral de la atención de las PQRSD y publicación del informe respectivo (el informe correspondiente al segundo semestre de 2021, será publicado en Ene-2022).</t>
  </si>
  <si>
    <t>Dos (2) informes semestrales emitidos y publicados.</t>
  </si>
  <si>
    <t>Instrumentos de Gestión de la Información</t>
  </si>
  <si>
    <t>Garantizar la publicidad (y actualización, si llegara a ser necesaria) del inventario de activos de información.</t>
  </si>
  <si>
    <t>Inventario de activos de información actualizado y publicado.</t>
  </si>
  <si>
    <t>Garantizar el mantenimiento y la disponibilidad de los canales virtuales de acceso y consulta a la ciudadanía.</t>
  </si>
  <si>
    <t>Fortalecimiento de los Canales de Atención</t>
  </si>
  <si>
    <t>Llevar a cabo una campaña estimulando a la ciudadanía para usar el chat virtual dispuesto por la Entidad.</t>
  </si>
  <si>
    <t>Relacionamiento 
con el Ciudadano</t>
  </si>
  <si>
    <t>Realizar una (1) campaña de difusión para que los servidores públicos del BIF conozcan y accedan a los beneficios del "Programa Servimos" del Departamento Administrativo de la Función Pública.</t>
  </si>
  <si>
    <t>Realizar dos (2) encuestas de percepción (una cada semestre) dirigida a los ciudadanos, mediante la cual se indague acerca de la calidad y accesibilidad de los trámites y servicios prestados por la Entidad.</t>
  </si>
  <si>
    <t>Dos (2) encuestas formuladas y tabuladas.</t>
  </si>
  <si>
    <t>Normativo 
y Procedimental</t>
  </si>
  <si>
    <t>Posibilidad de que un auditor oculte, distorsione o tergiverse, situaciones observadas en desarrollo de las diferentes auditorías internas, con el objetivo de favorecer a un tercero y/o a cambio de un beneficio personal.</t>
  </si>
  <si>
    <t>Vinculación de servidores públicos mediante concursos de méritos que evalúan competencias funcionales y comportamentales, administrados por la Comisión Nacional del Servicio Civil - CNSC.</t>
  </si>
  <si>
    <t>De acuerdo con lo establecido en el Decreto 1083 de 2015 (adicionado por el Decreto 648 de 2017), gestionar la elaboración y aprobación del Código de Ética del Auditor Interno (bajo los principios de integridad, objetividad, confidencialidad, competencia y gestión de los conflictos de interés).</t>
  </si>
  <si>
    <t>Profesional Universitario - 
Gestion Financiera</t>
  </si>
  <si>
    <t>Profesional Especializado -  
Talento Humano</t>
  </si>
  <si>
    <t>Técnico Operativo - 
Almacén e Inventarios</t>
  </si>
  <si>
    <t>Técnico Operativo -
Gestión Documental</t>
  </si>
  <si>
    <t>Profesional Especializado -  
Control Interno</t>
  </si>
  <si>
    <t>01/02/2021</t>
  </si>
  <si>
    <t>30/06/2021</t>
  </si>
  <si>
    <t>31/05/2021</t>
  </si>
  <si>
    <t>Profesional Universitario - 
Gestión Financiera</t>
  </si>
  <si>
    <t>Garantizar que la página web de la Entidad cumpla con los criterios de accesibilidad AAA.</t>
  </si>
  <si>
    <t>A traves del sistema interno de correspondencia SIGO generar una alerta para el funcionario responsable de proyectar la respuesta.</t>
  </si>
  <si>
    <t>Pérdida de la informacion por mala custodia de los archivos de gestión con el objetivo de obtener un beneficio personal.</t>
  </si>
  <si>
    <t>Implementar un software para el manejo de los expedientes urbanos.</t>
  </si>
  <si>
    <t>Dar cumplimiento de acuerdo con lo establecido en el  Art. 112 de la Ley 388 de 1997, expediente urbano.</t>
  </si>
  <si>
    <t>Técnico Operativo - 
Gestió urbana</t>
  </si>
  <si>
    <t>No contestar un requerimiento judicial en el tiempo solicitado, con el objetivo de beneficiar a un tercero de forma indebida.</t>
  </si>
  <si>
    <t>Generar una alerta que notifique al funcionario la proximidad del vencimiento.</t>
  </si>
  <si>
    <t>Profesional Universitario -
 Gestión Jurídica</t>
  </si>
  <si>
    <t>La no identificacion de la cartera real por concepto de arrendamientos buscando beneficiar de forma indebida a los terceros.</t>
  </si>
  <si>
    <t>Coordinar con el soporte GD para capacitar al personal del área financiera y establecer los parámetros para minimizar el riesgo.</t>
  </si>
  <si>
    <t>Profesional Universitario - Gestión Financiera
Técnico Operativo 
 - Gestion Financiera</t>
  </si>
  <si>
    <t>Tener el proyecto y que no se desarrolle, las actividades del mismo.</t>
  </si>
  <si>
    <t>Gestionar a través de la Dirección General los recursos para la priorización de los proyectos.</t>
  </si>
  <si>
    <t>Constante actualización y gestión de los proyectos con la Dirección General y la Alcaldía Municipal.</t>
  </si>
  <si>
    <t>Profesional Universitario -Gestion de Proyectos</t>
  </si>
  <si>
    <t>Pérdida de artículos del almacén y elementos devolutivos.</t>
  </si>
  <si>
    <t>Tener un inventario actualizado y restringir el acceso al almacén.</t>
  </si>
  <si>
    <t>Realizar semestralmente el inventario de bodega e implementar seguridad para el almacén.</t>
  </si>
  <si>
    <t>Tecnico Operativo - 
 Gestion Financiera</t>
  </si>
  <si>
    <t>Semestral</t>
  </si>
  <si>
    <t>Manipulación de la información para beneficio propio o de un tercero.</t>
  </si>
  <si>
    <t>El Profesional Universitario - Gestión TIC's permanentemente  verifica la coherencia entre la información remitida y divulgada, y de igual froma revisa la información de forma previa a su publicación en la página web de la Entidad.</t>
  </si>
  <si>
    <t>En caso de detectar alguna inconsistencia en una pieza de comunicación a publicar, el Profesional Universitario - Gestión TIC's comunicará al responsable de la información la situación, para que sea subsanada.</t>
  </si>
  <si>
    <t>Profesional Universitario - 
Gestión TIC's</t>
  </si>
  <si>
    <t>Mensual</t>
  </si>
  <si>
    <t>Pérdida de información para obtener beneficios propios o de un tercero.</t>
  </si>
  <si>
    <t>En el Plan Anual de Adquisiciones se incluyó la adquisición de licenciaS CAL que permitirán controlar los protocolos de seguridad de la Entidad evitando así la pérdida de información.</t>
  </si>
  <si>
    <t>Se realizarán copias de seguridad en un disco duro externo.</t>
  </si>
  <si>
    <t>Incumplimiento de las metas asignadas a la Entidad en el Plan de Desarrollo Municipal debido a presiones externas.</t>
  </si>
  <si>
    <t>Ausencia de planes estratégicos en la Entidad (Plan de Acción y demás integrados) debido a presiones internas o externas.</t>
  </si>
  <si>
    <t>Emisión de una circular donde se establecen las responsabilidades en relación con la elaboración y publicación de los planes estratégicos integrados del BIF.</t>
  </si>
  <si>
    <t>Cada líder de proceso debe realizar seguimiento permanente al comportamiento de las actividades a su cargo, tanto del Plan de Desarrollo Municipal, como de los Planes Estratégicos Institucionales.</t>
  </si>
  <si>
    <t>Cada Líder de Proceso</t>
  </si>
  <si>
    <t>Trimestral</t>
  </si>
  <si>
    <t>Otorgar subsidios para adquisición o mejoramiento de vivienda, a ciudadanos que no cumplan con los requisitos establecidos normativamente.</t>
  </si>
  <si>
    <t xml:space="preserve">Adopción de controles que aseguran que el beneficiario cumple con todos los reqquisitos establecidos en la Ley para hacerse acreedor a un subsidio. </t>
  </si>
  <si>
    <t>Adecuar unos sitemas de alerta en el software de GD en módulo de facturación y cartera.</t>
  </si>
  <si>
    <t>Profesional Universitario - Gestión de TIC's</t>
  </si>
  <si>
    <t>Racionalizar la totalidad del trámite, para lograr que el mismo se lleve a cabo de forma virtual.</t>
  </si>
  <si>
    <t>Establecer canales de atención virtual para la realización del trámite.</t>
  </si>
  <si>
    <t>Racionalizar los pasos N° 2 y 3 del trámite (Radicación de  Documentos y Notificación de la Respuesta), los cuales actualmente se realizan presencialmente, con el objetivo de que se lleven a cabo de forma virtual.</t>
  </si>
  <si>
    <t>Establecer canales de atención virtual para los pasos 2 y 3 del trámite.</t>
  </si>
  <si>
    <t>No tener que asistir presencialmente a la Entidad para la radicación de documentos.</t>
  </si>
  <si>
    <t>No tener que asistir presencialmente a la Entidad para realizar el trámite.</t>
  </si>
  <si>
    <t>Realizar una (1) campaña de sensibilización dirigida a los servidores públicos del BIF con el objetivo de fortalecer la cultura de servicio al ciudadano.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</si>
</sst>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quot;$&quot;\ * #,##0.00_-;\-&quot;$&quot;\ * #,##0.00_-;_-&quot;$&quot;\ * &quot;-&quot;??_-;_-@_-"/>
    <numFmt numFmtId="165" formatCode="#,##0_ ;\-#,##0\ "/>
    <numFmt numFmtId="166" formatCode="dd/mm/yyyy;@"/>
    <numFmt numFmtId="167" formatCode="d/mm/yyyy;@"/>
  </numFmts>
  <fonts count="14" x14ac:knownFonts="1">
    <font>
      <sz val="11"/>
      <color theme="1"/>
      <name val="Calibri"/>
      <family val="2"/>
      <scheme val="minor"/>
    </font>
    <font>
      <b/>
      <sz val="11"/>
      <color theme="1"/>
      <name val="Calibri"/>
      <family val="2"/>
      <scheme val="minor"/>
    </font>
    <font>
      <sz val="10"/>
      <color theme="1"/>
      <name val="Arial"/>
      <family val="2"/>
    </font>
    <font>
      <sz val="11"/>
      <name val="Calibri"/>
      <family val="2"/>
      <scheme val="minor"/>
    </font>
    <font>
      <b/>
      <sz val="11"/>
      <color rgb="FFFF0000"/>
      <name val="Calibri"/>
      <family val="2"/>
      <scheme val="minor"/>
    </font>
    <font>
      <sz val="10"/>
      <name val="Calibri"/>
      <family val="2"/>
      <scheme val="minor"/>
    </font>
    <font>
      <b/>
      <sz val="10"/>
      <color theme="1"/>
      <name val="Calibri"/>
      <family val="2"/>
      <scheme val="minor"/>
    </font>
    <font>
      <sz val="10"/>
      <color theme="1"/>
      <name val="Calibri"/>
      <family val="2"/>
      <scheme val="minor"/>
    </font>
    <font>
      <sz val="11"/>
      <color theme="1"/>
      <name val="Calibri"/>
      <family val="2"/>
      <scheme val="minor"/>
    </font>
    <font>
      <i/>
      <sz val="10"/>
      <color rgb="FFC00000"/>
      <name val="Calibri"/>
      <family val="2"/>
      <scheme val="minor"/>
    </font>
    <font>
      <b/>
      <sz val="10"/>
      <name val="Calibri"/>
      <family val="2"/>
      <scheme val="minor"/>
    </font>
    <font>
      <i/>
      <sz val="10"/>
      <color rgb="FFFF0000"/>
      <name val="Calibri"/>
      <family val="2"/>
      <scheme val="minor"/>
    </font>
    <font>
      <sz val="11"/>
      <color theme="0"/>
      <name val="Calibri"/>
      <family val="2"/>
      <scheme val="minor"/>
    </font>
    <font>
      <b/>
      <i/>
      <sz val="11"/>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4">
    <xf numFmtId="0" fontId="0" fillId="0" borderId="0"/>
    <xf numFmtId="0" fontId="2" fillId="0" borderId="0"/>
    <xf numFmtId="9" fontId="8" fillId="0" borderId="0" applyFont="0" applyFill="0" applyBorder="0" applyAlignment="0" applyProtection="0"/>
    <xf numFmtId="164" fontId="8" fillId="0" borderId="0" applyFont="0" applyFill="0" applyBorder="0" applyAlignment="0" applyProtection="0"/>
  </cellStyleXfs>
  <cellXfs count="100">
    <xf numFmtId="0" fontId="0" fillId="0" borderId="0" xfId="0"/>
    <xf numFmtId="0" fontId="0" fillId="2" borderId="0" xfId="0" applyFill="1"/>
    <xf numFmtId="0" fontId="0" fillId="0" borderId="0" xfId="0" applyAlignment="1">
      <alignment vertical="center"/>
    </xf>
    <xf numFmtId="0" fontId="1" fillId="4" borderId="1" xfId="0" applyFont="1" applyFill="1" applyBorder="1" applyAlignment="1">
      <alignment vertical="center"/>
    </xf>
    <xf numFmtId="0" fontId="1" fillId="4" borderId="1" xfId="0" applyFont="1" applyFill="1" applyBorder="1" applyAlignment="1">
      <alignment horizontal="center" vertical="center" wrapText="1"/>
    </xf>
    <xf numFmtId="0" fontId="1" fillId="0" borderId="0" xfId="0" applyFont="1" applyAlignment="1">
      <alignment horizontal="center" vertical="center"/>
    </xf>
    <xf numFmtId="0" fontId="1" fillId="4" borderId="1" xfId="0" applyFont="1" applyFill="1" applyBorder="1" applyAlignment="1">
      <alignment horizontal="center" vertical="center" wrapText="1"/>
    </xf>
    <xf numFmtId="0" fontId="1" fillId="4" borderId="7" xfId="0" applyFont="1" applyFill="1" applyBorder="1" applyAlignment="1">
      <alignment vertical="center"/>
    </xf>
    <xf numFmtId="0" fontId="1" fillId="4" borderId="1" xfId="0" applyFont="1" applyFill="1" applyBorder="1" applyAlignment="1">
      <alignment horizontal="center" vertical="center" wrapText="1"/>
    </xf>
    <xf numFmtId="0" fontId="7" fillId="0" borderId="0" xfId="0" applyFont="1" applyAlignment="1">
      <alignment vertical="center" wrapText="1"/>
    </xf>
    <xf numFmtId="0" fontId="6" fillId="0" borderId="0" xfId="0" applyFont="1" applyAlignment="1">
      <alignment horizontal="center" vertical="center" wrapText="1"/>
    </xf>
    <xf numFmtId="0" fontId="7" fillId="0" borderId="9" xfId="0" applyFont="1" applyBorder="1" applyAlignment="1">
      <alignment vertical="center" wrapText="1"/>
    </xf>
    <xf numFmtId="0" fontId="7" fillId="0" borderId="1" xfId="0" applyFont="1" applyBorder="1" applyAlignment="1">
      <alignment vertical="center" wrapText="1"/>
    </xf>
    <xf numFmtId="0" fontId="6" fillId="7" borderId="1" xfId="0" applyFont="1" applyFill="1" applyBorder="1" applyAlignment="1">
      <alignment horizontal="center" vertical="center" wrapText="1"/>
    </xf>
    <xf numFmtId="0" fontId="7" fillId="0" borderId="9" xfId="0" applyFont="1" applyBorder="1" applyAlignment="1">
      <alignment horizontal="center" vertical="center" wrapText="1"/>
    </xf>
    <xf numFmtId="0" fontId="6" fillId="0" borderId="0" xfId="0" applyFont="1" applyBorder="1" applyAlignment="1">
      <alignment horizontal="center" vertical="center" wrapText="1"/>
    </xf>
    <xf numFmtId="0" fontId="7" fillId="0" borderId="0" xfId="0" applyFont="1" applyAlignment="1">
      <alignment horizontal="left" vertical="center" wrapText="1"/>
    </xf>
    <xf numFmtId="9" fontId="7" fillId="0" borderId="0" xfId="0" applyNumberFormat="1" applyFont="1" applyAlignment="1">
      <alignment vertical="center" wrapText="1"/>
    </xf>
    <xf numFmtId="0" fontId="7" fillId="0" borderId="1" xfId="0" applyFont="1" applyBorder="1" applyAlignment="1">
      <alignment horizontal="center" vertical="center" wrapText="1"/>
    </xf>
    <xf numFmtId="0" fontId="1" fillId="4" borderId="1" xfId="0" applyFont="1" applyFill="1" applyBorder="1" applyAlignment="1">
      <alignment horizontal="center" vertical="center" wrapText="1"/>
    </xf>
    <xf numFmtId="0" fontId="1" fillId="0" borderId="0" xfId="0" applyFont="1" applyBorder="1" applyAlignment="1">
      <alignment horizontal="center" vertical="center" wrapText="1"/>
    </xf>
    <xf numFmtId="0" fontId="7" fillId="0" borderId="0" xfId="0" applyFont="1" applyAlignment="1">
      <alignment horizontal="center" vertical="center" wrapText="1"/>
    </xf>
    <xf numFmtId="9" fontId="7" fillId="0" borderId="9" xfId="2" applyFont="1" applyBorder="1" applyAlignment="1">
      <alignment horizontal="center" vertical="center" wrapText="1"/>
    </xf>
    <xf numFmtId="0" fontId="6" fillId="7" borderId="1" xfId="0" applyFont="1" applyFill="1" applyBorder="1" applyAlignment="1">
      <alignment horizontal="center" vertical="center" wrapText="1"/>
    </xf>
    <xf numFmtId="165" fontId="7" fillId="0" borderId="9" xfId="3" applyNumberFormat="1" applyFont="1" applyBorder="1" applyAlignment="1">
      <alignment horizontal="center" vertical="center" wrapText="1"/>
    </xf>
    <xf numFmtId="0" fontId="7" fillId="0" borderId="4" xfId="0" applyFont="1" applyBorder="1" applyAlignment="1">
      <alignment horizontal="justify" vertical="center" wrapText="1"/>
    </xf>
    <xf numFmtId="0" fontId="6" fillId="6" borderId="4" xfId="0" applyFont="1" applyFill="1" applyBorder="1" applyAlignment="1">
      <alignment horizontal="center" vertical="center" wrapText="1"/>
    </xf>
    <xf numFmtId="0" fontId="12" fillId="0" borderId="0" xfId="0" applyFont="1" applyAlignment="1">
      <alignment vertical="center"/>
    </xf>
    <xf numFmtId="166" fontId="0" fillId="0" borderId="1" xfId="0" applyNumberFormat="1" applyBorder="1" applyAlignment="1">
      <alignment horizontal="center" vertical="center" wrapText="1"/>
    </xf>
    <xf numFmtId="0" fontId="7" fillId="0" borderId="1" xfId="0" applyFont="1" applyFill="1" applyBorder="1" applyAlignment="1">
      <alignment vertical="center" wrapText="1"/>
    </xf>
    <xf numFmtId="0" fontId="7" fillId="0" borderId="1" xfId="0" applyFont="1" applyBorder="1" applyAlignment="1">
      <alignment horizontal="justify" vertical="center" wrapText="1"/>
    </xf>
    <xf numFmtId="0" fontId="7" fillId="0" borderId="9" xfId="0" applyFont="1" applyBorder="1" applyAlignment="1">
      <alignment horizontal="justify" vertical="center" wrapText="1"/>
    </xf>
    <xf numFmtId="167" fontId="7" fillId="0" borderId="0" xfId="0" applyNumberFormat="1" applyFont="1" applyAlignment="1">
      <alignment vertical="center" wrapText="1"/>
    </xf>
    <xf numFmtId="167" fontId="10" fillId="6" borderId="6" xfId="0" applyNumberFormat="1" applyFont="1" applyFill="1" applyBorder="1" applyAlignment="1">
      <alignment horizontal="center" vertical="center" wrapText="1"/>
    </xf>
    <xf numFmtId="0" fontId="0" fillId="0" borderId="0" xfId="0" applyAlignment="1">
      <alignment vertical="center" wrapText="1"/>
    </xf>
    <xf numFmtId="166" fontId="0" fillId="2" borderId="1" xfId="0" applyNumberFormat="1" applyFill="1" applyBorder="1" applyAlignment="1">
      <alignment horizontal="center" vertical="center" wrapText="1"/>
    </xf>
    <xf numFmtId="0" fontId="7" fillId="0" borderId="4" xfId="0" applyFont="1" applyBorder="1" applyAlignment="1">
      <alignment horizontal="justify" vertical="center" wrapText="1"/>
    </xf>
    <xf numFmtId="0" fontId="0" fillId="0" borderId="1" xfId="0" applyBorder="1" applyAlignment="1">
      <alignment horizontal="justify" vertical="center" wrapText="1"/>
    </xf>
    <xf numFmtId="0" fontId="0" fillId="0" borderId="9" xfId="0" applyBorder="1" applyAlignment="1">
      <alignment horizontal="center" vertical="center" wrapText="1"/>
    </xf>
    <xf numFmtId="0" fontId="0" fillId="0" borderId="9" xfId="0" applyBorder="1" applyAlignment="1">
      <alignment horizontal="justify" vertical="center" wrapText="1"/>
    </xf>
    <xf numFmtId="0" fontId="0" fillId="0" borderId="1" xfId="0" applyBorder="1" applyAlignment="1">
      <alignment horizontal="justify" vertical="center" wrapText="1"/>
    </xf>
    <xf numFmtId="0" fontId="0" fillId="0" borderId="1" xfId="0" applyBorder="1" applyAlignment="1">
      <alignment horizontal="center" vertical="center" wrapText="1"/>
    </xf>
    <xf numFmtId="0" fontId="0" fillId="0" borderId="4" xfId="0" applyBorder="1" applyAlignment="1">
      <alignment horizontal="justify" vertical="center" wrapText="1"/>
    </xf>
    <xf numFmtId="0" fontId="0" fillId="0" borderId="5" xfId="0" applyBorder="1" applyAlignment="1">
      <alignment horizontal="justify" vertical="center" wrapText="1"/>
    </xf>
    <xf numFmtId="0" fontId="0" fillId="0" borderId="6" xfId="0" applyBorder="1" applyAlignment="1">
      <alignment horizontal="justify"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3" fillId="3" borderId="1" xfId="1" applyFont="1" applyFill="1" applyBorder="1" applyAlignment="1">
      <alignment horizontal="center" vertical="center"/>
    </xf>
    <xf numFmtId="0" fontId="1" fillId="3" borderId="1" xfId="1" applyFont="1" applyFill="1" applyBorder="1" applyAlignment="1">
      <alignment horizontal="center" vertical="center" wrapText="1"/>
    </xf>
    <xf numFmtId="0" fontId="1" fillId="3" borderId="1" xfId="1" applyFont="1" applyFill="1" applyBorder="1" applyAlignment="1">
      <alignment horizontal="center" vertical="center"/>
    </xf>
    <xf numFmtId="0" fontId="1" fillId="4" borderId="1" xfId="0" applyFont="1" applyFill="1" applyBorder="1" applyAlignment="1">
      <alignment horizontal="center" vertical="center"/>
    </xf>
    <xf numFmtId="0" fontId="3" fillId="0" borderId="4" xfId="0" applyFont="1" applyBorder="1" applyAlignment="1">
      <alignment horizontal="justify" vertical="center" wrapText="1"/>
    </xf>
    <xf numFmtId="0" fontId="3" fillId="0" borderId="5" xfId="0" applyFont="1" applyBorder="1" applyAlignment="1">
      <alignment horizontal="justify" vertical="center" wrapText="1"/>
    </xf>
    <xf numFmtId="0" fontId="3" fillId="0" borderId="6" xfId="0" applyFont="1" applyBorder="1" applyAlignment="1">
      <alignment horizontal="justify"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justify" vertical="center" wrapText="1"/>
    </xf>
    <xf numFmtId="0" fontId="0" fillId="0" borderId="3" xfId="0" applyBorder="1" applyAlignment="1">
      <alignment horizontal="justify" vertical="center" wrapText="1"/>
    </xf>
    <xf numFmtId="0" fontId="0" fillId="0" borderId="10" xfId="0" applyBorder="1" applyAlignment="1">
      <alignment horizontal="justify" vertical="center" wrapText="1"/>
    </xf>
    <xf numFmtId="0" fontId="1" fillId="4"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2" borderId="1" xfId="0" applyFill="1" applyBorder="1" applyAlignment="1">
      <alignment horizontal="justify" vertical="center" wrapText="1"/>
    </xf>
    <xf numFmtId="0" fontId="0" fillId="0" borderId="1" xfId="0" applyFill="1" applyBorder="1" applyAlignment="1">
      <alignment horizontal="justify"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7" fillId="0" borderId="4" xfId="0" applyFont="1" applyBorder="1" applyAlignment="1">
      <alignment horizontal="justify" vertical="center" wrapText="1"/>
    </xf>
    <xf numFmtId="0" fontId="7" fillId="0" borderId="6" xfId="0" applyFont="1" applyBorder="1" applyAlignment="1">
      <alignment horizontal="justify" vertical="center" wrapText="1"/>
    </xf>
    <xf numFmtId="0" fontId="6" fillId="6" borderId="4"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xf numFmtId="0" fontId="6" fillId="7" borderId="7"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5" fillId="3" borderId="4" xfId="1" applyFont="1" applyFill="1" applyBorder="1" applyAlignment="1">
      <alignment horizontal="center" vertical="center" wrapText="1"/>
    </xf>
    <xf numFmtId="0" fontId="5" fillId="3" borderId="5"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6" fillId="3" borderId="1" xfId="1" applyFont="1" applyFill="1" applyBorder="1" applyAlignment="1">
      <alignment horizontal="center" vertical="center" wrapText="1"/>
    </xf>
    <xf numFmtId="0" fontId="7" fillId="0" borderId="5" xfId="0" applyFont="1" applyBorder="1" applyAlignment="1">
      <alignment horizontal="justify" vertical="center" wrapText="1"/>
    </xf>
    <xf numFmtId="0" fontId="6" fillId="5"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7" fillId="0" borderId="4" xfId="0" applyFont="1" applyFill="1" applyBorder="1" applyAlignment="1">
      <alignment horizontal="left" vertical="center" wrapText="1"/>
    </xf>
    <xf numFmtId="0" fontId="7" fillId="0" borderId="6" xfId="0" applyFont="1" applyFill="1" applyBorder="1" applyAlignment="1">
      <alignment horizontal="left" vertical="center" wrapText="1"/>
    </xf>
    <xf numFmtId="0" fontId="6" fillId="6" borderId="1"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3" borderId="4" xfId="1" applyFont="1" applyFill="1" applyBorder="1" applyAlignment="1">
      <alignment horizontal="center" vertical="center" wrapText="1"/>
    </xf>
    <xf numFmtId="0" fontId="6" fillId="3" borderId="5" xfId="1" applyFont="1" applyFill="1" applyBorder="1" applyAlignment="1">
      <alignment horizontal="center" vertical="center" wrapText="1"/>
    </xf>
    <xf numFmtId="0" fontId="7" fillId="0" borderId="4" xfId="0" applyFont="1" applyBorder="1" applyAlignment="1">
      <alignment horizontal="left" vertical="center" wrapText="1"/>
    </xf>
    <xf numFmtId="0" fontId="7" fillId="0" borderId="6" xfId="0" applyFont="1" applyBorder="1" applyAlignment="1">
      <alignment horizontal="left" vertical="center" wrapText="1"/>
    </xf>
    <xf numFmtId="0" fontId="7" fillId="0" borderId="4" xfId="0" applyFont="1" applyFill="1" applyBorder="1" applyAlignment="1">
      <alignment horizontal="justify" vertical="center" wrapText="1"/>
    </xf>
    <xf numFmtId="0" fontId="7" fillId="0" borderId="5" xfId="0" applyFont="1" applyFill="1" applyBorder="1" applyAlignment="1">
      <alignment horizontal="justify" vertical="center" wrapText="1"/>
    </xf>
    <xf numFmtId="0" fontId="7" fillId="0" borderId="6" xfId="0" applyFont="1" applyFill="1" applyBorder="1" applyAlignment="1">
      <alignment horizontal="justify" vertical="center" wrapText="1"/>
    </xf>
    <xf numFmtId="0" fontId="11" fillId="7" borderId="4" xfId="0" applyFont="1" applyFill="1" applyBorder="1" applyAlignment="1">
      <alignment horizontal="center" vertical="center" wrapText="1"/>
    </xf>
    <xf numFmtId="0" fontId="11" fillId="7" borderId="6" xfId="0" applyFont="1" applyFill="1" applyBorder="1" applyAlignment="1">
      <alignment horizontal="center" vertical="center" wrapText="1"/>
    </xf>
  </cellXfs>
  <cellStyles count="4">
    <cellStyle name="Moneda" xfId="3" builtinId="4"/>
    <cellStyle name="Normal" xfId="0" builtinId="0"/>
    <cellStyle name="Normal 2" xfId="1"/>
    <cellStyle name="Porcentaje" xfId="2" builtinId="5"/>
  </cellStyles>
  <dxfs count="100">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0066FF"/>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2. ESTRATEGIA ANTITR&#193;MITRES'!A1"/><Relationship Id="rId13" Type="http://schemas.openxmlformats.org/officeDocument/2006/relationships/image" Target="../media/image8.png"/><Relationship Id="rId18" Type="http://schemas.openxmlformats.org/officeDocument/2006/relationships/image" Target="../media/image11.png"/><Relationship Id="rId3" Type="http://schemas.openxmlformats.org/officeDocument/2006/relationships/image" Target="../media/image3.png"/><Relationship Id="rId7" Type="http://schemas.openxmlformats.org/officeDocument/2006/relationships/image" Target="../media/image5.png"/><Relationship Id="rId12" Type="http://schemas.openxmlformats.org/officeDocument/2006/relationships/hyperlink" Target="#'4. ATENCI&#211;N AL CIUDADANO'!A1"/><Relationship Id="rId17" Type="http://schemas.openxmlformats.org/officeDocument/2006/relationships/image" Target="../media/image10.png"/><Relationship Id="rId2" Type="http://schemas.openxmlformats.org/officeDocument/2006/relationships/image" Target="../media/image2.png"/><Relationship Id="rId16" Type="http://schemas.openxmlformats.org/officeDocument/2006/relationships/hyperlink" Target="#'ANEXO - MAPA RIESGOS CORRUPCION'!A1"/><Relationship Id="rId1" Type="http://schemas.openxmlformats.org/officeDocument/2006/relationships/image" Target="../media/image1.png"/><Relationship Id="rId6" Type="http://schemas.openxmlformats.org/officeDocument/2006/relationships/hyperlink" Target="https://pixabay.com/es/lupa-vidrio-lupa-vidrio-aumento-189254/" TargetMode="External"/><Relationship Id="rId11" Type="http://schemas.openxmlformats.org/officeDocument/2006/relationships/image" Target="../media/image7.png"/><Relationship Id="rId5" Type="http://schemas.openxmlformats.org/officeDocument/2006/relationships/image" Target="../media/image4.png"/><Relationship Id="rId15" Type="http://schemas.openxmlformats.org/officeDocument/2006/relationships/image" Target="../media/image9.png"/><Relationship Id="rId10" Type="http://schemas.openxmlformats.org/officeDocument/2006/relationships/hyperlink" Target="#'3. RENDICI&#211;N DE CUENTAS'!A1"/><Relationship Id="rId19" Type="http://schemas.openxmlformats.org/officeDocument/2006/relationships/hyperlink" Target="#'6. OTRAS INICIATIVAS'!A1"/><Relationship Id="rId4" Type="http://schemas.openxmlformats.org/officeDocument/2006/relationships/hyperlink" Target="#'1. RIESGO CORRUPCI&#211;N'!A1"/><Relationship Id="rId9" Type="http://schemas.openxmlformats.org/officeDocument/2006/relationships/image" Target="../media/image6.png"/><Relationship Id="rId14" Type="http://schemas.openxmlformats.org/officeDocument/2006/relationships/hyperlink" Target="#'5. TRANSPARENCIA'!A1"/></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6.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hyperlink" Target="#PORTADA!A1"/><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5717</xdr:rowOff>
    </xdr:from>
    <xdr:to>
      <xdr:col>11</xdr:col>
      <xdr:colOff>693420</xdr:colOff>
      <xdr:row>32</xdr:row>
      <xdr:rowOff>4329</xdr:rowOff>
    </xdr:to>
    <xdr:grpSp>
      <xdr:nvGrpSpPr>
        <xdr:cNvPr id="81" name="Grupo 80">
          <a:extLst>
            <a:ext uri="{FF2B5EF4-FFF2-40B4-BE49-F238E27FC236}">
              <a16:creationId xmlns="" xmlns:a16="http://schemas.microsoft.com/office/drawing/2014/main" id="{00000000-0008-0000-0000-000051000000}"/>
            </a:ext>
          </a:extLst>
        </xdr:cNvPr>
        <xdr:cNvGrpSpPr/>
      </xdr:nvGrpSpPr>
      <xdr:grpSpPr>
        <a:xfrm>
          <a:off x="0" y="5717"/>
          <a:ext cx="9180195" cy="6094612"/>
          <a:chOff x="0" y="15241"/>
          <a:chExt cx="9410700" cy="6482060"/>
        </a:xfrm>
      </xdr:grpSpPr>
      <xdr:pic>
        <xdr:nvPicPr>
          <xdr:cNvPr id="4" name="Imagen 3">
            <a:extLst>
              <a:ext uri="{FF2B5EF4-FFF2-40B4-BE49-F238E27FC236}">
                <a16:creationId xmlns=""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srcRect r="6001"/>
          <a:stretch/>
        </xdr:blipFill>
        <xdr:spPr>
          <a:xfrm>
            <a:off x="0" y="15241"/>
            <a:ext cx="9410700" cy="6362972"/>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pic>
        <xdr:nvPicPr>
          <xdr:cNvPr id="5" name="Imagen 4">
            <a:extLst>
              <a:ext uri="{FF2B5EF4-FFF2-40B4-BE49-F238E27FC236}">
                <a16:creationId xmlns=""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l="27337" t="21894" r="33752" b="20945"/>
          <a:stretch/>
        </xdr:blipFill>
        <xdr:spPr>
          <a:xfrm>
            <a:off x="690728" y="43164"/>
            <a:ext cx="1488594" cy="1175474"/>
          </a:xfrm>
          <a:prstGeom prst="rect">
            <a:avLst/>
          </a:prstGeom>
        </xdr:spPr>
      </xdr:pic>
      <xdr:sp macro="" textlink="">
        <xdr:nvSpPr>
          <xdr:cNvPr id="6" name="Rectángulo 5">
            <a:extLst>
              <a:ext uri="{FF2B5EF4-FFF2-40B4-BE49-F238E27FC236}">
                <a16:creationId xmlns="" xmlns:a16="http://schemas.microsoft.com/office/drawing/2014/main" id="{00000000-0008-0000-0000-000006000000}"/>
              </a:ext>
            </a:extLst>
          </xdr:cNvPr>
          <xdr:cNvSpPr/>
        </xdr:nvSpPr>
        <xdr:spPr>
          <a:xfrm>
            <a:off x="2210333" y="431216"/>
            <a:ext cx="5834623" cy="624530"/>
          </a:xfrm>
          <a:prstGeom prst="rect">
            <a:avLst/>
          </a:prstGeom>
          <a:noFill/>
        </xdr:spPr>
        <xdr:txBody>
          <a:bodyPr wrap="square" lIns="91440" tIns="45720" rIns="91440" bIns="45720" anchor="ctr" anchorCtr="0">
            <a:noAutofit/>
          </a:bodyPr>
          <a:lstStyle/>
          <a:p>
            <a:pPr algn="l"/>
            <a:r>
              <a:rPr lang="es-ES" sz="1700" b="0" cap="none" spc="0">
                <a:ln w="0"/>
                <a:solidFill>
                  <a:schemeClr val="accent5">
                    <a:lumMod val="75000"/>
                  </a:schemeClr>
                </a:solidFill>
                <a:effectLst>
                  <a:reflection blurRad="6350" stA="53000" endA="300" endPos="35500" dir="5400000" sy="-90000" algn="bl" rotWithShape="0"/>
                </a:effectLst>
              </a:rPr>
              <a:t>Plan Anticorrupción y de Atención al Ciudadano - PAAC</a:t>
            </a:r>
          </a:p>
          <a:p>
            <a:pPr algn="l"/>
            <a:r>
              <a:rPr lang="es-ES" sz="1700" b="0" cap="none" spc="0">
                <a:ln w="0"/>
                <a:solidFill>
                  <a:schemeClr val="accent5">
                    <a:lumMod val="75000"/>
                  </a:schemeClr>
                </a:solidFill>
                <a:effectLst>
                  <a:reflection blurRad="6350" stA="53000" endA="300" endPos="35500" dir="5400000" sy="-90000" algn="bl" rotWithShape="0"/>
                </a:effectLst>
              </a:rPr>
              <a:t>Vigencia 2021</a:t>
            </a:r>
          </a:p>
        </xdr:txBody>
      </xdr:sp>
      <xdr:sp macro="" textlink="">
        <xdr:nvSpPr>
          <xdr:cNvPr id="76" name="CuadroTexto 75">
            <a:extLst>
              <a:ext uri="{FF2B5EF4-FFF2-40B4-BE49-F238E27FC236}">
                <a16:creationId xmlns="" xmlns:a16="http://schemas.microsoft.com/office/drawing/2014/main" id="{00000000-0008-0000-0000-00004C000000}"/>
              </a:ext>
            </a:extLst>
          </xdr:cNvPr>
          <xdr:cNvSpPr txBox="1"/>
        </xdr:nvSpPr>
        <xdr:spPr>
          <a:xfrm>
            <a:off x="30480" y="4631138"/>
            <a:ext cx="6225540" cy="1866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lnSpc>
                <a:spcPts val="1300"/>
              </a:lnSpc>
            </a:pPr>
            <a:r>
              <a:rPr lang="es-CO" sz="1100" b="1"/>
              <a:t>Elaborado y Consolidado por: 	</a:t>
            </a:r>
            <a:endParaRPr lang="es-CO" sz="500" b="1" i="1"/>
          </a:p>
          <a:p>
            <a:pPr lvl="1">
              <a:lnSpc>
                <a:spcPts val="1300"/>
              </a:lnSpc>
            </a:pPr>
            <a:r>
              <a:rPr lang="es-CO" sz="1100" b="0" baseline="0"/>
              <a:t>Secretaría General y Administrativa</a:t>
            </a:r>
          </a:p>
          <a:p>
            <a:pPr lvl="1">
              <a:lnSpc>
                <a:spcPts val="1300"/>
              </a:lnSpc>
            </a:pPr>
            <a:endParaRPr lang="es-CO" sz="1100" b="0" baseline="0">
              <a:solidFill>
                <a:schemeClr val="dk1"/>
              </a:solidFill>
              <a:effectLst/>
              <a:latin typeface="+mn-lt"/>
              <a:ea typeface="+mn-ea"/>
              <a:cs typeface="+mn-cs"/>
            </a:endParaRPr>
          </a:p>
          <a:p>
            <a:pPr lvl="1">
              <a:lnSpc>
                <a:spcPts val="1300"/>
              </a:lnSpc>
            </a:pPr>
            <a:r>
              <a:rPr lang="es-CO" sz="1100" b="1">
                <a:solidFill>
                  <a:schemeClr val="dk1"/>
                </a:solidFill>
                <a:effectLst/>
                <a:latin typeface="+mn-lt"/>
                <a:ea typeface="+mn-ea"/>
                <a:cs typeface="+mn-cs"/>
              </a:rPr>
              <a:t>Aprobado por: </a:t>
            </a:r>
            <a:endParaRPr lang="es-CO" sz="500" b="1" i="1" baseline="0">
              <a:solidFill>
                <a:schemeClr val="dk1"/>
              </a:solidFill>
              <a:effectLst/>
              <a:latin typeface="+mn-lt"/>
              <a:ea typeface="+mn-ea"/>
              <a:cs typeface="+mn-cs"/>
            </a:endParaRPr>
          </a:p>
          <a:p>
            <a:pPr lvl="1">
              <a:lnSpc>
                <a:spcPts val="1300"/>
              </a:lnSpc>
            </a:pPr>
            <a:r>
              <a:rPr lang="es-CO" sz="1100" b="1" i="1" baseline="0">
                <a:solidFill>
                  <a:schemeClr val="dk1"/>
                </a:solidFill>
                <a:effectLst/>
                <a:latin typeface="+mn-lt"/>
                <a:ea typeface="+mn-ea"/>
                <a:cs typeface="+mn-cs"/>
              </a:rPr>
              <a:t>Comité Institucional de Gestión y Desempeño</a:t>
            </a:r>
          </a:p>
          <a:p>
            <a:pPr lvl="1">
              <a:lnSpc>
                <a:spcPts val="1300"/>
              </a:lnSpc>
            </a:pPr>
            <a:r>
              <a:rPr lang="es-CO" sz="1100" b="0" baseline="0">
                <a:solidFill>
                  <a:schemeClr val="dk1"/>
                </a:solidFill>
                <a:effectLst/>
                <a:latin typeface="+mn-lt"/>
                <a:ea typeface="+mn-ea"/>
                <a:cs typeface="+mn-cs"/>
              </a:rPr>
              <a:t>Sesión N° 01 del 28-Ene-2021</a:t>
            </a:r>
          </a:p>
          <a:p>
            <a:pPr lvl="1">
              <a:lnSpc>
                <a:spcPts val="1300"/>
              </a:lnSpc>
            </a:pPr>
            <a:endParaRPr lang="es-CO" sz="1100" b="0" baseline="0">
              <a:solidFill>
                <a:schemeClr val="dk1"/>
              </a:solidFill>
              <a:effectLst/>
              <a:latin typeface="+mn-lt"/>
              <a:ea typeface="+mn-ea"/>
              <a:cs typeface="+mn-cs"/>
            </a:endParaRPr>
          </a:p>
          <a:p>
            <a:pPr lvl="1">
              <a:lnSpc>
                <a:spcPts val="1300"/>
              </a:lnSpc>
            </a:pPr>
            <a:r>
              <a:rPr lang="es-CO" sz="1100" b="0" baseline="0">
                <a:solidFill>
                  <a:schemeClr val="dk1"/>
                </a:solidFill>
                <a:effectLst/>
                <a:latin typeface="+mn-lt"/>
                <a:ea typeface="+mn-ea"/>
                <a:cs typeface="+mn-cs"/>
              </a:rPr>
              <a:t>Metodología alineada con la </a:t>
            </a:r>
            <a:r>
              <a:rPr lang="es-CO" sz="1100" b="1" baseline="0">
                <a:solidFill>
                  <a:schemeClr val="dk1"/>
                </a:solidFill>
                <a:effectLst/>
                <a:latin typeface="+mn-lt"/>
                <a:ea typeface="+mn-ea"/>
                <a:cs typeface="+mn-cs"/>
              </a:rPr>
              <a:t>GUÍA PARA LA ADMINISTRACIÓN DEL RIESGO Y EL DISEÑO DE CONTROLES EN ENTIDADES PÚBLICAS (Versión 5)</a:t>
            </a:r>
            <a:endParaRPr lang="es-CO" sz="1100" b="1" baseline="0"/>
          </a:p>
        </xdr:txBody>
      </xdr:sp>
      <xdr:sp macro="" textlink="">
        <xdr:nvSpPr>
          <xdr:cNvPr id="8" name="CuadroTexto 7">
            <a:extLst>
              <a:ext uri="{FF2B5EF4-FFF2-40B4-BE49-F238E27FC236}">
                <a16:creationId xmlns="" xmlns:a16="http://schemas.microsoft.com/office/drawing/2014/main" id="{00000000-0008-0000-0000-000008000000}"/>
              </a:ext>
            </a:extLst>
          </xdr:cNvPr>
          <xdr:cNvSpPr txBox="1"/>
        </xdr:nvSpPr>
        <xdr:spPr>
          <a:xfrm>
            <a:off x="1752600" y="1034125"/>
            <a:ext cx="6438900" cy="739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lnSpc>
                <a:spcPts val="1900"/>
              </a:lnSpc>
            </a:pPr>
            <a:r>
              <a:rPr lang="es-CO" sz="1100" b="1"/>
              <a:t>Nota: 	</a:t>
            </a:r>
            <a:r>
              <a:rPr lang="es-CO" sz="1100" b="0" baseline="0"/>
              <a:t>Para conocer el contenido de cada uno de los componentes, ingrese presionando "click" en 	la imagen respectiva (lupa).</a:t>
            </a:r>
            <a:endParaRPr lang="es-CO" sz="1100" b="1"/>
          </a:p>
        </xdr:txBody>
      </xdr:sp>
    </xdr:grpSp>
    <xdr:clientData/>
  </xdr:twoCellAnchor>
  <xdr:twoCellAnchor>
    <xdr:from>
      <xdr:col>0</xdr:col>
      <xdr:colOff>548640</xdr:colOff>
      <xdr:row>9</xdr:row>
      <xdr:rowOff>120015</xdr:rowOff>
    </xdr:from>
    <xdr:to>
      <xdr:col>4</xdr:col>
      <xdr:colOff>290650</xdr:colOff>
      <xdr:row>14</xdr:row>
      <xdr:rowOff>184753</xdr:rowOff>
    </xdr:to>
    <xdr:grpSp>
      <xdr:nvGrpSpPr>
        <xdr:cNvPr id="7" name="Grupo 6">
          <a:extLst>
            <a:ext uri="{FF2B5EF4-FFF2-40B4-BE49-F238E27FC236}">
              <a16:creationId xmlns="" xmlns:a16="http://schemas.microsoft.com/office/drawing/2014/main" id="{00000000-0008-0000-0000-000007000000}"/>
            </a:ext>
          </a:extLst>
        </xdr:cNvPr>
        <xdr:cNvGrpSpPr/>
      </xdr:nvGrpSpPr>
      <xdr:grpSpPr>
        <a:xfrm>
          <a:off x="548640" y="1834515"/>
          <a:ext cx="2828110" cy="1017238"/>
          <a:chOff x="548640" y="2209800"/>
          <a:chExt cx="2911930" cy="979138"/>
        </a:xfrm>
      </xdr:grpSpPr>
      <xdr:grpSp>
        <xdr:nvGrpSpPr>
          <xdr:cNvPr id="33" name="Grupo 32">
            <a:extLst>
              <a:ext uri="{FF2B5EF4-FFF2-40B4-BE49-F238E27FC236}">
                <a16:creationId xmlns="" xmlns:a16="http://schemas.microsoft.com/office/drawing/2014/main" id="{00000000-0008-0000-0000-000021000000}"/>
              </a:ext>
            </a:extLst>
          </xdr:cNvPr>
          <xdr:cNvGrpSpPr/>
        </xdr:nvGrpSpPr>
        <xdr:grpSpPr>
          <a:xfrm>
            <a:off x="548640" y="2209800"/>
            <a:ext cx="2720340" cy="960120"/>
            <a:chOff x="1021080" y="2202180"/>
            <a:chExt cx="2720340" cy="960120"/>
          </a:xfrm>
        </xdr:grpSpPr>
        <xdr:sp macro="" textlink="">
          <xdr:nvSpPr>
            <xdr:cNvPr id="29" name="CuadroTexto 28">
              <a:extLst>
                <a:ext uri="{FF2B5EF4-FFF2-40B4-BE49-F238E27FC236}">
                  <a16:creationId xmlns="" xmlns:a16="http://schemas.microsoft.com/office/drawing/2014/main" id="{00000000-0008-0000-0000-00001D000000}"/>
                </a:ext>
              </a:extLst>
            </xdr:cNvPr>
            <xdr:cNvSpPr txBox="1"/>
          </xdr:nvSpPr>
          <xdr:spPr>
            <a:xfrm>
              <a:off x="1021080" y="220218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pic>
          <xdr:nvPicPr>
            <xdr:cNvPr id="30" name="Imagen 29">
              <a:extLst>
                <a:ext uri="{FF2B5EF4-FFF2-40B4-BE49-F238E27FC236}">
                  <a16:creationId xmlns="" xmlns:a16="http://schemas.microsoft.com/office/drawing/2014/main" id="{00000000-0008-0000-0000-00001E000000}"/>
                </a:ext>
              </a:extLst>
            </xdr:cNvPr>
            <xdr:cNvPicPr>
              <a:picLocks noChangeAspect="1"/>
            </xdr:cNvPicPr>
          </xdr:nvPicPr>
          <xdr:blipFill>
            <a:blip xmlns:r="http://schemas.openxmlformats.org/officeDocument/2006/relationships" r:embed="rId3"/>
            <a:stretch>
              <a:fillRect/>
            </a:stretch>
          </xdr:blipFill>
          <xdr:spPr>
            <a:xfrm>
              <a:off x="1135380" y="2316480"/>
              <a:ext cx="1195493" cy="751449"/>
            </a:xfrm>
            <a:prstGeom prst="rect">
              <a:avLst/>
            </a:prstGeom>
            <a:effectLst>
              <a:glow rad="63500">
                <a:schemeClr val="accent3">
                  <a:lumMod val="75000"/>
                  <a:alpha val="40000"/>
                </a:schemeClr>
              </a:glow>
            </a:effectLst>
          </xdr:spPr>
        </xdr:pic>
        <xdr:sp macro="" textlink="">
          <xdr:nvSpPr>
            <xdr:cNvPr id="32" name="Rectángulo 31">
              <a:extLst>
                <a:ext uri="{FF2B5EF4-FFF2-40B4-BE49-F238E27FC236}">
                  <a16:creationId xmlns="" xmlns:a16="http://schemas.microsoft.com/office/drawing/2014/main" id="{00000000-0008-0000-0000-000020000000}"/>
                </a:ext>
              </a:extLst>
            </xdr:cNvPr>
            <xdr:cNvSpPr/>
          </xdr:nvSpPr>
          <xdr:spPr>
            <a:xfrm>
              <a:off x="2377441" y="2389705"/>
              <a:ext cx="1356360"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1: </a:t>
              </a:r>
              <a:r>
                <a:rPr lang="es-ES" sz="1250" b="0" cap="none" spc="0">
                  <a:ln w="0"/>
                  <a:solidFill>
                    <a:srgbClr val="800000"/>
                  </a:solidFill>
                  <a:effectLst>
                    <a:reflection blurRad="6350" stA="53000" endA="300" endPos="35500" dir="5400000" sy="-90000" algn="bl" rotWithShape="0"/>
                  </a:effectLst>
                </a:rPr>
                <a:t>Gestión del Riesgo de Corrupción</a:t>
              </a:r>
            </a:p>
          </xdr:txBody>
        </xdr:sp>
      </xdr:grpSp>
      <xdr:pic>
        <xdr:nvPicPr>
          <xdr:cNvPr id="3" name="Imagen 2">
            <a:hlinkClick xmlns:r="http://schemas.openxmlformats.org/officeDocument/2006/relationships" r:id="rId4"/>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xmlns="" r:id="rId6"/>
              </a:ext>
            </a:extLst>
          </a:blip>
          <a:stretch>
            <a:fillRect/>
          </a:stretch>
        </xdr:blipFill>
        <xdr:spPr>
          <a:xfrm rot="16973904">
            <a:off x="2893211" y="2621580"/>
            <a:ext cx="546029" cy="588688"/>
          </a:xfrm>
          <a:prstGeom prst="rect">
            <a:avLst/>
          </a:prstGeom>
        </xdr:spPr>
      </xdr:pic>
    </xdr:grpSp>
    <xdr:clientData/>
  </xdr:twoCellAnchor>
  <xdr:twoCellAnchor>
    <xdr:from>
      <xdr:col>4</xdr:col>
      <xdr:colOff>259080</xdr:colOff>
      <xdr:row>9</xdr:row>
      <xdr:rowOff>120015</xdr:rowOff>
    </xdr:from>
    <xdr:to>
      <xdr:col>8</xdr:col>
      <xdr:colOff>8710</xdr:colOff>
      <xdr:row>14</xdr:row>
      <xdr:rowOff>184753</xdr:rowOff>
    </xdr:to>
    <xdr:grpSp>
      <xdr:nvGrpSpPr>
        <xdr:cNvPr id="9" name="Grupo 8">
          <a:extLst>
            <a:ext uri="{FF2B5EF4-FFF2-40B4-BE49-F238E27FC236}">
              <a16:creationId xmlns="" xmlns:a16="http://schemas.microsoft.com/office/drawing/2014/main" id="{00000000-0008-0000-0000-000009000000}"/>
            </a:ext>
          </a:extLst>
        </xdr:cNvPr>
        <xdr:cNvGrpSpPr/>
      </xdr:nvGrpSpPr>
      <xdr:grpSpPr>
        <a:xfrm>
          <a:off x="3345180" y="1834515"/>
          <a:ext cx="2835730" cy="1017238"/>
          <a:chOff x="3429000" y="2209800"/>
          <a:chExt cx="2919550" cy="979138"/>
        </a:xfrm>
      </xdr:grpSpPr>
      <xdr:grpSp>
        <xdr:nvGrpSpPr>
          <xdr:cNvPr id="42" name="Grupo 41">
            <a:extLst>
              <a:ext uri="{FF2B5EF4-FFF2-40B4-BE49-F238E27FC236}">
                <a16:creationId xmlns="" xmlns:a16="http://schemas.microsoft.com/office/drawing/2014/main" id="{00000000-0008-0000-0000-00002A000000}"/>
              </a:ext>
            </a:extLst>
          </xdr:cNvPr>
          <xdr:cNvGrpSpPr/>
        </xdr:nvGrpSpPr>
        <xdr:grpSpPr>
          <a:xfrm>
            <a:off x="3429000" y="2209800"/>
            <a:ext cx="2720340" cy="960120"/>
            <a:chOff x="1021080" y="3268980"/>
            <a:chExt cx="2720340" cy="960120"/>
          </a:xfrm>
        </xdr:grpSpPr>
        <xdr:sp macro="" textlink="">
          <xdr:nvSpPr>
            <xdr:cNvPr id="35" name="CuadroTexto 34">
              <a:extLst>
                <a:ext uri="{FF2B5EF4-FFF2-40B4-BE49-F238E27FC236}">
                  <a16:creationId xmlns="" xmlns:a16="http://schemas.microsoft.com/office/drawing/2014/main" id="{00000000-0008-0000-0000-000023000000}"/>
                </a:ext>
              </a:extLst>
            </xdr:cNvPr>
            <xdr:cNvSpPr txBox="1"/>
          </xdr:nvSpPr>
          <xdr:spPr>
            <a:xfrm>
              <a:off x="1021080" y="326898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37" name="Rectángulo 36">
              <a:extLst>
                <a:ext uri="{FF2B5EF4-FFF2-40B4-BE49-F238E27FC236}">
                  <a16:creationId xmlns="" xmlns:a16="http://schemas.microsoft.com/office/drawing/2014/main" id="{00000000-0008-0000-0000-000025000000}"/>
                </a:ext>
              </a:extLst>
            </xdr:cNvPr>
            <xdr:cNvSpPr/>
          </xdr:nvSpPr>
          <xdr:spPr>
            <a:xfrm>
              <a:off x="2377441" y="3479365"/>
              <a:ext cx="1356360" cy="624530"/>
            </a:xfrm>
            <a:prstGeom prst="rect">
              <a:avLst/>
            </a:prstGeom>
            <a:noFill/>
          </xdr:spPr>
          <xdr:txBody>
            <a:bodyPr wrap="square" lIns="91440" tIns="45720" rIns="91440" bIns="45720" anchor="ctr" anchorCtr="0">
              <a:noAutofit/>
            </a:bodyPr>
            <a:lstStyle/>
            <a:p>
              <a:pPr algn="l">
                <a:lnSpc>
                  <a:spcPts val="2000"/>
                </a:lnSpc>
              </a:pPr>
              <a:r>
                <a:rPr lang="es-ES" sz="1250" b="1" cap="none" spc="0">
                  <a:ln w="0"/>
                  <a:solidFill>
                    <a:schemeClr val="accent5">
                      <a:lumMod val="75000"/>
                    </a:schemeClr>
                  </a:solidFill>
                  <a:effectLst>
                    <a:reflection blurRad="6350" stA="53000" endA="300" endPos="35500" dir="5400000" sy="-90000" algn="bl" rotWithShape="0"/>
                  </a:effectLst>
                </a:rPr>
                <a:t>COMPONENTE 2: </a:t>
              </a:r>
              <a:r>
                <a:rPr lang="es-ES" sz="1250" b="0" cap="none" spc="0">
                  <a:ln w="0"/>
                  <a:solidFill>
                    <a:srgbClr val="800000"/>
                  </a:solidFill>
                  <a:effectLst>
                    <a:reflection blurRad="6350" stA="53000" endA="300" endPos="35500" dir="5400000" sy="-90000" algn="bl" rotWithShape="0"/>
                  </a:effectLst>
                </a:rPr>
                <a:t>Estrategia Antitrámites</a:t>
              </a:r>
            </a:p>
          </xdr:txBody>
        </xdr:sp>
        <xdr:pic>
          <xdr:nvPicPr>
            <xdr:cNvPr id="13" name="Imagen 12">
              <a:extLst>
                <a:ext uri="{FF2B5EF4-FFF2-40B4-BE49-F238E27FC236}">
                  <a16:creationId xmlns="" xmlns:a16="http://schemas.microsoft.com/office/drawing/2014/main" id="{00000000-0008-0000-0000-00000D000000}"/>
                </a:ext>
              </a:extLst>
            </xdr:cNvPr>
            <xdr:cNvPicPr>
              <a:picLocks noChangeAspect="1"/>
            </xdr:cNvPicPr>
          </xdr:nvPicPr>
          <xdr:blipFill rotWithShape="1">
            <a:blip xmlns:r="http://schemas.openxmlformats.org/officeDocument/2006/relationships" r:embed="rId7"/>
            <a:srcRect l="8899" r="9697" b="14578"/>
            <a:stretch/>
          </xdr:blipFill>
          <xdr:spPr>
            <a:xfrm>
              <a:off x="1127760" y="3383281"/>
              <a:ext cx="1226820" cy="754379"/>
            </a:xfrm>
            <a:prstGeom prst="rect">
              <a:avLst/>
            </a:prstGeom>
            <a:effectLst>
              <a:glow rad="63500">
                <a:schemeClr val="accent3">
                  <a:lumMod val="75000"/>
                  <a:alpha val="40000"/>
                </a:schemeClr>
              </a:glow>
            </a:effectLst>
          </xdr:spPr>
        </xdr:pic>
      </xdr:grpSp>
      <xdr:pic>
        <xdr:nvPicPr>
          <xdr:cNvPr id="36" name="Imagen 35">
            <a:hlinkClick xmlns:r="http://schemas.openxmlformats.org/officeDocument/2006/relationships" r:id="rId8"/>
            <a:extLst>
              <a:ext uri="{FF2B5EF4-FFF2-40B4-BE49-F238E27FC236}">
                <a16:creationId xmlns="" xmlns:a16="http://schemas.microsoft.com/office/drawing/2014/main" id="{00000000-0008-0000-00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xmlns="" r:id="rId6"/>
              </a:ext>
            </a:extLst>
          </a:blip>
          <a:stretch>
            <a:fillRect/>
          </a:stretch>
        </xdr:blipFill>
        <xdr:spPr>
          <a:xfrm rot="16973904">
            <a:off x="5781191" y="2621580"/>
            <a:ext cx="546029" cy="588688"/>
          </a:xfrm>
          <a:prstGeom prst="rect">
            <a:avLst/>
          </a:prstGeom>
        </xdr:spPr>
      </xdr:pic>
    </xdr:grpSp>
    <xdr:clientData/>
  </xdr:twoCellAnchor>
  <xdr:twoCellAnchor>
    <xdr:from>
      <xdr:col>7</xdr:col>
      <xdr:colOff>754380</xdr:colOff>
      <xdr:row>9</xdr:row>
      <xdr:rowOff>120015</xdr:rowOff>
    </xdr:from>
    <xdr:to>
      <xdr:col>11</xdr:col>
      <xdr:colOff>504010</xdr:colOff>
      <xdr:row>14</xdr:row>
      <xdr:rowOff>165735</xdr:rowOff>
    </xdr:to>
    <xdr:grpSp>
      <xdr:nvGrpSpPr>
        <xdr:cNvPr id="10" name="Grupo 9">
          <a:extLst>
            <a:ext uri="{FF2B5EF4-FFF2-40B4-BE49-F238E27FC236}">
              <a16:creationId xmlns="" xmlns:a16="http://schemas.microsoft.com/office/drawing/2014/main" id="{00000000-0008-0000-0000-00000A000000}"/>
            </a:ext>
          </a:extLst>
        </xdr:cNvPr>
        <xdr:cNvGrpSpPr/>
      </xdr:nvGrpSpPr>
      <xdr:grpSpPr>
        <a:xfrm>
          <a:off x="6155055" y="1834515"/>
          <a:ext cx="2835730" cy="998220"/>
          <a:chOff x="6301740" y="2209800"/>
          <a:chExt cx="2919550" cy="960120"/>
        </a:xfrm>
      </xdr:grpSpPr>
      <xdr:grpSp>
        <xdr:nvGrpSpPr>
          <xdr:cNvPr id="56" name="Grupo 55">
            <a:extLst>
              <a:ext uri="{FF2B5EF4-FFF2-40B4-BE49-F238E27FC236}">
                <a16:creationId xmlns="" xmlns:a16="http://schemas.microsoft.com/office/drawing/2014/main" id="{00000000-0008-0000-0000-000038000000}"/>
              </a:ext>
            </a:extLst>
          </xdr:cNvPr>
          <xdr:cNvGrpSpPr/>
        </xdr:nvGrpSpPr>
        <xdr:grpSpPr>
          <a:xfrm>
            <a:off x="6301740" y="2209800"/>
            <a:ext cx="2720340" cy="960120"/>
            <a:chOff x="5120640" y="2080260"/>
            <a:chExt cx="2720340" cy="960120"/>
          </a:xfrm>
        </xdr:grpSpPr>
        <xdr:sp macro="" textlink="">
          <xdr:nvSpPr>
            <xdr:cNvPr id="53" name="CuadroTexto 52">
              <a:extLst>
                <a:ext uri="{FF2B5EF4-FFF2-40B4-BE49-F238E27FC236}">
                  <a16:creationId xmlns="" xmlns:a16="http://schemas.microsoft.com/office/drawing/2014/main" id="{00000000-0008-0000-0000-000035000000}"/>
                </a:ext>
              </a:extLst>
            </xdr:cNvPr>
            <xdr:cNvSpPr txBox="1"/>
          </xdr:nvSpPr>
          <xdr:spPr>
            <a:xfrm>
              <a:off x="5120640" y="208026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55" name="Rectángulo 54">
              <a:extLst>
                <a:ext uri="{FF2B5EF4-FFF2-40B4-BE49-F238E27FC236}">
                  <a16:creationId xmlns="" xmlns:a16="http://schemas.microsoft.com/office/drawing/2014/main" id="{00000000-0008-0000-0000-000037000000}"/>
                </a:ext>
              </a:extLst>
            </xdr:cNvPr>
            <xdr:cNvSpPr/>
          </xdr:nvSpPr>
          <xdr:spPr>
            <a:xfrm>
              <a:off x="6477001" y="2273843"/>
              <a:ext cx="1356360"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3: </a:t>
              </a:r>
              <a:r>
                <a:rPr lang="es-ES" sz="1250" b="0" cap="none" spc="0">
                  <a:ln w="0"/>
                  <a:solidFill>
                    <a:srgbClr val="800000"/>
                  </a:solidFill>
                  <a:effectLst>
                    <a:reflection blurRad="6350" stA="53000" endA="300" endPos="35500" dir="5400000" sy="-90000" algn="bl" rotWithShape="0"/>
                  </a:effectLst>
                </a:rPr>
                <a:t>Rendición de Cuentas a la Ciudadanía</a:t>
              </a:r>
            </a:p>
          </xdr:txBody>
        </xdr:sp>
        <xdr:pic>
          <xdr:nvPicPr>
            <xdr:cNvPr id="23" name="Imagen 22">
              <a:extLst>
                <a:ext uri="{FF2B5EF4-FFF2-40B4-BE49-F238E27FC236}">
                  <a16:creationId xmlns="" xmlns:a16="http://schemas.microsoft.com/office/drawing/2014/main" id="{00000000-0008-0000-0000-000017000000}"/>
                </a:ext>
              </a:extLst>
            </xdr:cNvPr>
            <xdr:cNvPicPr>
              <a:picLocks noChangeAspect="1"/>
            </xdr:cNvPicPr>
          </xdr:nvPicPr>
          <xdr:blipFill>
            <a:blip xmlns:r="http://schemas.openxmlformats.org/officeDocument/2006/relationships" r:embed="rId9"/>
            <a:stretch>
              <a:fillRect/>
            </a:stretch>
          </xdr:blipFill>
          <xdr:spPr>
            <a:xfrm>
              <a:off x="5227320" y="2193913"/>
              <a:ext cx="1226077" cy="756474"/>
            </a:xfrm>
            <a:prstGeom prst="rect">
              <a:avLst/>
            </a:prstGeom>
            <a:effectLst>
              <a:glow rad="63500">
                <a:schemeClr val="accent3">
                  <a:lumMod val="75000"/>
                  <a:alpha val="40000"/>
                </a:schemeClr>
              </a:glow>
            </a:effectLst>
          </xdr:spPr>
        </xdr:pic>
      </xdr:grpSp>
      <xdr:pic>
        <xdr:nvPicPr>
          <xdr:cNvPr id="38" name="Imagen 37">
            <a:hlinkClick xmlns:r="http://schemas.openxmlformats.org/officeDocument/2006/relationships" r:id="rId10"/>
            <a:extLst>
              <a:ext uri="{FF2B5EF4-FFF2-40B4-BE49-F238E27FC236}">
                <a16:creationId xmlns="" xmlns:a16="http://schemas.microsoft.com/office/drawing/2014/main" id="{00000000-0008-0000-00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xmlns="" r:id="rId6"/>
              </a:ext>
            </a:extLst>
          </a:blip>
          <a:stretch>
            <a:fillRect/>
          </a:stretch>
        </xdr:blipFill>
        <xdr:spPr>
          <a:xfrm rot="16973904">
            <a:off x="8653931" y="2598720"/>
            <a:ext cx="546029" cy="588688"/>
          </a:xfrm>
          <a:prstGeom prst="rect">
            <a:avLst/>
          </a:prstGeom>
        </xdr:spPr>
      </xdr:pic>
    </xdr:grpSp>
    <xdr:clientData/>
  </xdr:twoCellAnchor>
  <xdr:twoCellAnchor>
    <xdr:from>
      <xdr:col>0</xdr:col>
      <xdr:colOff>548640</xdr:colOff>
      <xdr:row>16</xdr:row>
      <xdr:rowOff>184785</xdr:rowOff>
    </xdr:from>
    <xdr:to>
      <xdr:col>4</xdr:col>
      <xdr:colOff>290650</xdr:colOff>
      <xdr:row>22</xdr:row>
      <xdr:rowOff>97123</xdr:rowOff>
    </xdr:to>
    <xdr:grpSp>
      <xdr:nvGrpSpPr>
        <xdr:cNvPr id="17" name="Grupo 16">
          <a:extLst>
            <a:ext uri="{FF2B5EF4-FFF2-40B4-BE49-F238E27FC236}">
              <a16:creationId xmlns="" xmlns:a16="http://schemas.microsoft.com/office/drawing/2014/main" id="{00000000-0008-0000-0000-000011000000}"/>
            </a:ext>
          </a:extLst>
        </xdr:cNvPr>
        <xdr:cNvGrpSpPr/>
      </xdr:nvGrpSpPr>
      <xdr:grpSpPr>
        <a:xfrm>
          <a:off x="548640" y="3232785"/>
          <a:ext cx="2828110" cy="1055338"/>
          <a:chOff x="548640" y="3649980"/>
          <a:chExt cx="2911930" cy="1009618"/>
        </a:xfrm>
      </xdr:grpSpPr>
      <xdr:grpSp>
        <xdr:nvGrpSpPr>
          <xdr:cNvPr id="51" name="Grupo 50">
            <a:extLst>
              <a:ext uri="{FF2B5EF4-FFF2-40B4-BE49-F238E27FC236}">
                <a16:creationId xmlns="" xmlns:a16="http://schemas.microsoft.com/office/drawing/2014/main" id="{00000000-0008-0000-0000-000033000000}"/>
              </a:ext>
            </a:extLst>
          </xdr:cNvPr>
          <xdr:cNvGrpSpPr/>
        </xdr:nvGrpSpPr>
        <xdr:grpSpPr>
          <a:xfrm>
            <a:off x="548640" y="3649980"/>
            <a:ext cx="2720340" cy="960120"/>
            <a:chOff x="1021080" y="4503420"/>
            <a:chExt cx="2720340" cy="960120"/>
          </a:xfrm>
        </xdr:grpSpPr>
        <xdr:sp macro="" textlink="">
          <xdr:nvSpPr>
            <xdr:cNvPr id="39" name="CuadroTexto 38">
              <a:extLst>
                <a:ext uri="{FF2B5EF4-FFF2-40B4-BE49-F238E27FC236}">
                  <a16:creationId xmlns="" xmlns:a16="http://schemas.microsoft.com/office/drawing/2014/main" id="{00000000-0008-0000-0000-000027000000}"/>
                </a:ext>
              </a:extLst>
            </xdr:cNvPr>
            <xdr:cNvSpPr txBox="1"/>
          </xdr:nvSpPr>
          <xdr:spPr>
            <a:xfrm>
              <a:off x="1021080" y="450342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41" name="Rectángulo 40">
              <a:extLst>
                <a:ext uri="{FF2B5EF4-FFF2-40B4-BE49-F238E27FC236}">
                  <a16:creationId xmlns="" xmlns:a16="http://schemas.microsoft.com/office/drawing/2014/main" id="{00000000-0008-0000-0000-000029000000}"/>
                </a:ext>
              </a:extLst>
            </xdr:cNvPr>
            <xdr:cNvSpPr/>
          </xdr:nvSpPr>
          <xdr:spPr>
            <a:xfrm>
              <a:off x="2339183" y="4789837"/>
              <a:ext cx="1364139"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4: </a:t>
              </a:r>
              <a:r>
                <a:rPr lang="es-ES" sz="1250" b="0" cap="none" spc="0">
                  <a:ln w="0"/>
                  <a:solidFill>
                    <a:srgbClr val="800000"/>
                  </a:solidFill>
                  <a:effectLst>
                    <a:reflection blurRad="6350" stA="53000" endA="300" endPos="35500" dir="5400000" sy="-90000" algn="bl" rotWithShape="0"/>
                  </a:effectLst>
                </a:rPr>
                <a:t>Mejoramiento de la Atención</a:t>
              </a:r>
              <a:r>
                <a:rPr lang="es-ES" sz="1250" b="0" cap="none" spc="0" baseline="0">
                  <a:ln w="0"/>
                  <a:solidFill>
                    <a:srgbClr val="800000"/>
                  </a:solidFill>
                  <a:effectLst>
                    <a:reflection blurRad="6350" stA="53000" endA="300" endPos="35500" dir="5400000" sy="-90000" algn="bl" rotWithShape="0"/>
                  </a:effectLst>
                </a:rPr>
                <a:t> al Ciudadano</a:t>
              </a:r>
              <a:endParaRPr lang="es-ES" sz="1250" b="0" cap="none" spc="0">
                <a:ln w="0"/>
                <a:solidFill>
                  <a:srgbClr val="800000"/>
                </a:solidFill>
                <a:effectLst>
                  <a:reflection blurRad="6350" stA="53000" endA="300" endPos="35500" dir="5400000" sy="-90000" algn="bl" rotWithShape="0"/>
                </a:effectLst>
              </a:endParaRPr>
            </a:p>
            <a:p>
              <a:pPr algn="l"/>
              <a:endParaRPr lang="es-ES" sz="1250" b="0" cap="none" spc="0">
                <a:ln w="0"/>
                <a:solidFill>
                  <a:schemeClr val="accent5">
                    <a:lumMod val="75000"/>
                  </a:schemeClr>
                </a:solidFill>
                <a:effectLst>
                  <a:reflection blurRad="6350" stA="53000" endA="300" endPos="35500" dir="5400000" sy="-90000" algn="bl" rotWithShape="0"/>
                </a:effectLst>
              </a:endParaRPr>
            </a:p>
          </xdr:txBody>
        </xdr:sp>
        <xdr:pic>
          <xdr:nvPicPr>
            <xdr:cNvPr id="19" name="Imagen 18" descr="CACECAM">
              <a:extLst>
                <a:ext uri="{FF2B5EF4-FFF2-40B4-BE49-F238E27FC236}">
                  <a16:creationId xmlns=""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8240" y="4559266"/>
              <a:ext cx="1120140" cy="805213"/>
            </a:xfrm>
            <a:prstGeom prst="rect">
              <a:avLst/>
            </a:prstGeom>
            <a:noFill/>
            <a:effectLst>
              <a:glow rad="63500">
                <a:schemeClr val="accent3">
                  <a:lumMod val="75000"/>
                  <a:alpha val="40000"/>
                </a:schemeClr>
              </a:glow>
            </a:effectLst>
            <a:extLst>
              <a:ext uri="{909E8E84-426E-40DD-AFC4-6F175D3DCCD1}">
                <a14:hiddenFill xmlns:a14="http://schemas.microsoft.com/office/drawing/2010/main">
                  <a:solidFill>
                    <a:srgbClr val="FFFFFF"/>
                  </a:solidFill>
                </a14:hiddenFill>
              </a:ext>
            </a:extLst>
          </xdr:spPr>
        </xdr:pic>
      </xdr:grpSp>
      <xdr:pic>
        <xdr:nvPicPr>
          <xdr:cNvPr id="40" name="Imagen 39">
            <a:hlinkClick xmlns:r="http://schemas.openxmlformats.org/officeDocument/2006/relationships" r:id="rId12"/>
            <a:extLst>
              <a:ext uri="{FF2B5EF4-FFF2-40B4-BE49-F238E27FC236}">
                <a16:creationId xmlns="" xmlns:a16="http://schemas.microsoft.com/office/drawing/2014/main" id="{00000000-0008-0000-00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xmlns="" r:id="rId6"/>
              </a:ext>
            </a:extLst>
          </a:blip>
          <a:stretch>
            <a:fillRect/>
          </a:stretch>
        </xdr:blipFill>
        <xdr:spPr>
          <a:xfrm rot="16973904">
            <a:off x="2893211" y="4092240"/>
            <a:ext cx="546029" cy="588688"/>
          </a:xfrm>
          <a:prstGeom prst="rect">
            <a:avLst/>
          </a:prstGeom>
        </xdr:spPr>
      </xdr:pic>
    </xdr:grpSp>
    <xdr:clientData/>
  </xdr:twoCellAnchor>
  <xdr:twoCellAnchor>
    <xdr:from>
      <xdr:col>4</xdr:col>
      <xdr:colOff>259080</xdr:colOff>
      <xdr:row>16</xdr:row>
      <xdr:rowOff>184786</xdr:rowOff>
    </xdr:from>
    <xdr:to>
      <xdr:col>8</xdr:col>
      <xdr:colOff>8710</xdr:colOff>
      <xdr:row>22</xdr:row>
      <xdr:rowOff>112363</xdr:rowOff>
    </xdr:to>
    <xdr:grpSp>
      <xdr:nvGrpSpPr>
        <xdr:cNvPr id="15" name="Grupo 14">
          <a:extLst>
            <a:ext uri="{FF2B5EF4-FFF2-40B4-BE49-F238E27FC236}">
              <a16:creationId xmlns="" xmlns:a16="http://schemas.microsoft.com/office/drawing/2014/main" id="{00000000-0008-0000-0000-00000F000000}"/>
            </a:ext>
          </a:extLst>
        </xdr:cNvPr>
        <xdr:cNvGrpSpPr/>
      </xdr:nvGrpSpPr>
      <xdr:grpSpPr>
        <a:xfrm>
          <a:off x="3345180" y="3232786"/>
          <a:ext cx="2835730" cy="1070577"/>
          <a:chOff x="3429000" y="3649981"/>
          <a:chExt cx="2919550" cy="1024857"/>
        </a:xfrm>
      </xdr:grpSpPr>
      <xdr:grpSp>
        <xdr:nvGrpSpPr>
          <xdr:cNvPr id="62" name="Grupo 61">
            <a:extLst>
              <a:ext uri="{FF2B5EF4-FFF2-40B4-BE49-F238E27FC236}">
                <a16:creationId xmlns="" xmlns:a16="http://schemas.microsoft.com/office/drawing/2014/main" id="{00000000-0008-0000-0000-00003E000000}"/>
              </a:ext>
            </a:extLst>
          </xdr:cNvPr>
          <xdr:cNvGrpSpPr/>
        </xdr:nvGrpSpPr>
        <xdr:grpSpPr>
          <a:xfrm>
            <a:off x="3429000" y="3649981"/>
            <a:ext cx="2720340" cy="960120"/>
            <a:chOff x="5135880" y="3268981"/>
            <a:chExt cx="2720340" cy="960120"/>
          </a:xfrm>
        </xdr:grpSpPr>
        <xdr:sp macro="" textlink="">
          <xdr:nvSpPr>
            <xdr:cNvPr id="58" name="CuadroTexto 57">
              <a:extLst>
                <a:ext uri="{FF2B5EF4-FFF2-40B4-BE49-F238E27FC236}">
                  <a16:creationId xmlns="" xmlns:a16="http://schemas.microsoft.com/office/drawing/2014/main" id="{00000000-0008-0000-0000-00003A000000}"/>
                </a:ext>
              </a:extLst>
            </xdr:cNvPr>
            <xdr:cNvSpPr txBox="1"/>
          </xdr:nvSpPr>
          <xdr:spPr>
            <a:xfrm>
              <a:off x="5135880" y="3268981"/>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60" name="Rectángulo 59">
              <a:extLst>
                <a:ext uri="{FF2B5EF4-FFF2-40B4-BE49-F238E27FC236}">
                  <a16:creationId xmlns="" xmlns:a16="http://schemas.microsoft.com/office/drawing/2014/main" id="{00000000-0008-0000-0000-00003C000000}"/>
                </a:ext>
              </a:extLst>
            </xdr:cNvPr>
            <xdr:cNvSpPr/>
          </xdr:nvSpPr>
          <xdr:spPr>
            <a:xfrm>
              <a:off x="6492241" y="3456355"/>
              <a:ext cx="1356360"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5: </a:t>
              </a:r>
              <a:r>
                <a:rPr lang="es-ES" sz="1250" b="0" cap="none" spc="0">
                  <a:ln w="0"/>
                  <a:solidFill>
                    <a:srgbClr val="800000"/>
                  </a:solidFill>
                  <a:effectLst>
                    <a:reflection blurRad="6350" stA="53000" endA="300" endPos="35500" dir="5400000" sy="-90000" algn="bl" rotWithShape="0"/>
                  </a:effectLst>
                </a:rPr>
                <a:t>Transparencia</a:t>
              </a:r>
              <a:r>
                <a:rPr lang="es-ES" sz="1250" b="0" cap="none" spc="0" baseline="0">
                  <a:ln w="0"/>
                  <a:solidFill>
                    <a:srgbClr val="800000"/>
                  </a:solidFill>
                  <a:effectLst>
                    <a:reflection blurRad="6350" stA="53000" endA="300" endPos="35500" dir="5400000" sy="-90000" algn="bl" rotWithShape="0"/>
                  </a:effectLst>
                </a:rPr>
                <a:t> y Acceso a la Información</a:t>
              </a:r>
              <a:endParaRPr lang="es-ES" sz="1250" b="0" cap="none" spc="0">
                <a:ln w="0"/>
                <a:solidFill>
                  <a:srgbClr val="800000"/>
                </a:solidFill>
                <a:effectLst>
                  <a:reflection blurRad="6350" stA="53000" endA="300" endPos="35500" dir="5400000" sy="-90000" algn="bl" rotWithShape="0"/>
                </a:effectLst>
              </a:endParaRPr>
            </a:p>
          </xdr:txBody>
        </xdr:sp>
        <xdr:pic>
          <xdr:nvPicPr>
            <xdr:cNvPr id="61" name="Imagen 60">
              <a:extLst>
                <a:ext uri="{FF2B5EF4-FFF2-40B4-BE49-F238E27FC236}">
                  <a16:creationId xmlns="" xmlns:a16="http://schemas.microsoft.com/office/drawing/2014/main" id="{00000000-0008-0000-0000-00003D000000}"/>
                </a:ext>
              </a:extLst>
            </xdr:cNvPr>
            <xdr:cNvPicPr>
              <a:picLocks noChangeAspect="1"/>
            </xdr:cNvPicPr>
          </xdr:nvPicPr>
          <xdr:blipFill>
            <a:blip xmlns:r="http://schemas.openxmlformats.org/officeDocument/2006/relationships" r:embed="rId13"/>
            <a:stretch>
              <a:fillRect/>
            </a:stretch>
          </xdr:blipFill>
          <xdr:spPr>
            <a:xfrm>
              <a:off x="5234940" y="3375660"/>
              <a:ext cx="1219200" cy="761655"/>
            </a:xfrm>
            <a:prstGeom prst="rect">
              <a:avLst/>
            </a:prstGeom>
            <a:effectLst>
              <a:glow rad="63500">
                <a:schemeClr val="accent3">
                  <a:lumMod val="75000"/>
                  <a:alpha val="40000"/>
                </a:schemeClr>
              </a:glow>
            </a:effectLst>
          </xdr:spPr>
        </xdr:pic>
      </xdr:grpSp>
      <xdr:pic>
        <xdr:nvPicPr>
          <xdr:cNvPr id="43" name="Imagen 42">
            <a:hlinkClick xmlns:r="http://schemas.openxmlformats.org/officeDocument/2006/relationships" r:id="rId14"/>
            <a:extLst>
              <a:ext uri="{FF2B5EF4-FFF2-40B4-BE49-F238E27FC236}">
                <a16:creationId xmlns="" xmlns:a16="http://schemas.microsoft.com/office/drawing/2014/main" id="{00000000-0008-0000-00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xmlns="" r:id="rId6"/>
              </a:ext>
            </a:extLst>
          </a:blip>
          <a:stretch>
            <a:fillRect/>
          </a:stretch>
        </xdr:blipFill>
        <xdr:spPr>
          <a:xfrm rot="16973904">
            <a:off x="5781191" y="4107480"/>
            <a:ext cx="546029" cy="588688"/>
          </a:xfrm>
          <a:prstGeom prst="rect">
            <a:avLst/>
          </a:prstGeom>
        </xdr:spPr>
      </xdr:pic>
    </xdr:grpSp>
    <xdr:clientData/>
  </xdr:twoCellAnchor>
  <xdr:twoCellAnchor>
    <xdr:from>
      <xdr:col>7</xdr:col>
      <xdr:colOff>762000</xdr:colOff>
      <xdr:row>24</xdr:row>
      <xdr:rowOff>66675</xdr:rowOff>
    </xdr:from>
    <xdr:to>
      <xdr:col>11</xdr:col>
      <xdr:colOff>481065</xdr:colOff>
      <xdr:row>29</xdr:row>
      <xdr:rowOff>146743</xdr:rowOff>
    </xdr:to>
    <xdr:grpSp>
      <xdr:nvGrpSpPr>
        <xdr:cNvPr id="2" name="Grupo 1">
          <a:extLst>
            <a:ext uri="{FF2B5EF4-FFF2-40B4-BE49-F238E27FC236}">
              <a16:creationId xmlns="" xmlns:a16="http://schemas.microsoft.com/office/drawing/2014/main" id="{00000000-0008-0000-0000-000002000000}"/>
            </a:ext>
          </a:extLst>
        </xdr:cNvPr>
        <xdr:cNvGrpSpPr/>
      </xdr:nvGrpSpPr>
      <xdr:grpSpPr>
        <a:xfrm>
          <a:off x="6162675" y="4638675"/>
          <a:ext cx="2805165" cy="1032568"/>
          <a:chOff x="6162675" y="5200650"/>
          <a:chExt cx="2805165" cy="1032568"/>
        </a:xfrm>
      </xdr:grpSpPr>
      <xdr:sp macro="" textlink="">
        <xdr:nvSpPr>
          <xdr:cNvPr id="69" name="CuadroTexto 68">
            <a:extLst>
              <a:ext uri="{FF2B5EF4-FFF2-40B4-BE49-F238E27FC236}">
                <a16:creationId xmlns="" xmlns:a16="http://schemas.microsoft.com/office/drawing/2014/main" id="{00000000-0008-0000-0000-000045000000}"/>
              </a:ext>
            </a:extLst>
          </xdr:cNvPr>
          <xdr:cNvSpPr txBox="1"/>
        </xdr:nvSpPr>
        <xdr:spPr>
          <a:xfrm>
            <a:off x="6162675" y="5200650"/>
            <a:ext cx="2636520" cy="100584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70" name="Rectángulo 69">
            <a:extLst>
              <a:ext uri="{FF2B5EF4-FFF2-40B4-BE49-F238E27FC236}">
                <a16:creationId xmlns="" xmlns:a16="http://schemas.microsoft.com/office/drawing/2014/main" id="{00000000-0008-0000-0000-000046000000}"/>
              </a:ext>
            </a:extLst>
          </xdr:cNvPr>
          <xdr:cNvSpPr/>
        </xdr:nvSpPr>
        <xdr:spPr>
          <a:xfrm>
            <a:off x="7477126" y="5387340"/>
            <a:ext cx="1314450" cy="65501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ANEXO: </a:t>
            </a:r>
          </a:p>
          <a:p>
            <a:pPr algn="l"/>
            <a:r>
              <a:rPr lang="es-ES" sz="1250" b="0" cap="none" spc="0">
                <a:ln w="0"/>
                <a:solidFill>
                  <a:srgbClr val="800000"/>
                </a:solidFill>
                <a:effectLst>
                  <a:reflection blurRad="6350" stA="53000" endA="300" endPos="35500" dir="5400000" sy="-90000" algn="bl" rotWithShape="0"/>
                </a:effectLst>
              </a:rPr>
              <a:t>Mapa de </a:t>
            </a:r>
          </a:p>
          <a:p>
            <a:pPr algn="l"/>
            <a:r>
              <a:rPr lang="es-ES" sz="1250" b="0" cap="none" spc="0">
                <a:ln w="0"/>
                <a:solidFill>
                  <a:srgbClr val="800000"/>
                </a:solidFill>
                <a:effectLst>
                  <a:reflection blurRad="6350" stA="53000" endA="300" endPos="35500" dir="5400000" sy="-90000" algn="bl" rotWithShape="0"/>
                </a:effectLst>
              </a:rPr>
              <a:t>Riesgos de </a:t>
            </a:r>
          </a:p>
          <a:p>
            <a:pPr algn="l"/>
            <a:r>
              <a:rPr lang="es-ES" sz="1250" b="0" cap="none" spc="0">
                <a:ln w="0"/>
                <a:solidFill>
                  <a:srgbClr val="800000"/>
                </a:solidFill>
                <a:effectLst>
                  <a:reflection blurRad="6350" stA="53000" endA="300" endPos="35500" dir="5400000" sy="-90000" algn="bl" rotWithShape="0"/>
                </a:effectLst>
              </a:rPr>
              <a:t>Corrupción</a:t>
            </a:r>
          </a:p>
        </xdr:txBody>
      </xdr:sp>
      <xdr:pic>
        <xdr:nvPicPr>
          <xdr:cNvPr id="75" name="Imagen 74">
            <a:extLst>
              <a:ext uri="{FF2B5EF4-FFF2-40B4-BE49-F238E27FC236}">
                <a16:creationId xmlns="" xmlns:a16="http://schemas.microsoft.com/office/drawing/2014/main" id="{00000000-0008-0000-0000-00004B000000}"/>
              </a:ext>
            </a:extLst>
          </xdr:cNvPr>
          <xdr:cNvPicPr>
            <a:picLocks noChangeAspect="1"/>
          </xdr:cNvPicPr>
        </xdr:nvPicPr>
        <xdr:blipFill rotWithShape="1">
          <a:blip xmlns:r="http://schemas.openxmlformats.org/officeDocument/2006/relationships" r:embed="rId15"/>
          <a:srcRect l="13335" t="8724" r="24566" b="10767"/>
          <a:stretch/>
        </xdr:blipFill>
        <xdr:spPr>
          <a:xfrm>
            <a:off x="6240780" y="5306415"/>
            <a:ext cx="1213485" cy="801015"/>
          </a:xfrm>
          <a:prstGeom prst="rect">
            <a:avLst/>
          </a:prstGeom>
          <a:effectLst>
            <a:glow rad="63500">
              <a:schemeClr val="accent3">
                <a:lumMod val="75000"/>
                <a:alpha val="40000"/>
              </a:schemeClr>
            </a:glow>
          </a:effectLst>
        </xdr:spPr>
      </xdr:pic>
      <xdr:pic>
        <xdr:nvPicPr>
          <xdr:cNvPr id="20" name="Imagen 19">
            <a:hlinkClick xmlns:r="http://schemas.openxmlformats.org/officeDocument/2006/relationships" r:id="rId16"/>
            <a:extLst>
              <a:ext uri="{FF2B5EF4-FFF2-40B4-BE49-F238E27FC236}">
                <a16:creationId xmlns="" xmlns:a16="http://schemas.microsoft.com/office/drawing/2014/main"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837473B0-CC2E-450A-ABE3-18F120FF3D39}">
                <a1611:picAttrSrcUrl xmlns:a1611="http://schemas.microsoft.com/office/drawing/2016/11/main" xmlns="" r:id="rId6"/>
              </a:ext>
            </a:extLst>
          </a:blip>
          <a:stretch>
            <a:fillRect/>
          </a:stretch>
        </xdr:blipFill>
        <xdr:spPr>
          <a:xfrm rot="16839031">
            <a:off x="8421005" y="5686383"/>
            <a:ext cx="576681" cy="516989"/>
          </a:xfrm>
          <a:prstGeom prst="rect">
            <a:avLst/>
          </a:prstGeom>
        </xdr:spPr>
      </xdr:pic>
    </xdr:grpSp>
    <xdr:clientData/>
  </xdr:twoCellAnchor>
  <xdr:twoCellAnchor>
    <xdr:from>
      <xdr:col>7</xdr:col>
      <xdr:colOff>762000</xdr:colOff>
      <xdr:row>17</xdr:row>
      <xdr:rowOff>1905</xdr:rowOff>
    </xdr:from>
    <xdr:to>
      <xdr:col>11</xdr:col>
      <xdr:colOff>492689</xdr:colOff>
      <xdr:row>22</xdr:row>
      <xdr:rowOff>47625</xdr:rowOff>
    </xdr:to>
    <xdr:grpSp>
      <xdr:nvGrpSpPr>
        <xdr:cNvPr id="12" name="Grupo 11">
          <a:extLst>
            <a:ext uri="{FF2B5EF4-FFF2-40B4-BE49-F238E27FC236}">
              <a16:creationId xmlns="" xmlns:a16="http://schemas.microsoft.com/office/drawing/2014/main" id="{8A3B81FB-DC2A-4A9D-9A80-05AEF3211495}"/>
            </a:ext>
          </a:extLst>
        </xdr:cNvPr>
        <xdr:cNvGrpSpPr/>
      </xdr:nvGrpSpPr>
      <xdr:grpSpPr>
        <a:xfrm>
          <a:off x="6162675" y="3240405"/>
          <a:ext cx="2816789" cy="998220"/>
          <a:chOff x="6309360" y="3110865"/>
          <a:chExt cx="2900609" cy="960120"/>
        </a:xfrm>
      </xdr:grpSpPr>
      <xdr:grpSp>
        <xdr:nvGrpSpPr>
          <xdr:cNvPr id="11" name="Grupo 10">
            <a:extLst>
              <a:ext uri="{FF2B5EF4-FFF2-40B4-BE49-F238E27FC236}">
                <a16:creationId xmlns="" xmlns:a16="http://schemas.microsoft.com/office/drawing/2014/main" id="{00000000-0008-0000-0000-00000B000000}"/>
              </a:ext>
            </a:extLst>
          </xdr:cNvPr>
          <xdr:cNvGrpSpPr/>
        </xdr:nvGrpSpPr>
        <xdr:grpSpPr>
          <a:xfrm>
            <a:off x="6309360" y="3110865"/>
            <a:ext cx="2720340" cy="960120"/>
            <a:chOff x="6162675" y="3175636"/>
            <a:chExt cx="2642035" cy="1004606"/>
          </a:xfrm>
        </xdr:grpSpPr>
        <xdr:sp macro="" textlink="">
          <xdr:nvSpPr>
            <xdr:cNvPr id="64" name="CuadroTexto 63">
              <a:extLst>
                <a:ext uri="{FF2B5EF4-FFF2-40B4-BE49-F238E27FC236}">
                  <a16:creationId xmlns="" xmlns:a16="http://schemas.microsoft.com/office/drawing/2014/main" id="{00000000-0008-0000-0000-000040000000}"/>
                </a:ext>
              </a:extLst>
            </xdr:cNvPr>
            <xdr:cNvSpPr txBox="1"/>
          </xdr:nvSpPr>
          <xdr:spPr>
            <a:xfrm>
              <a:off x="6162675" y="3175636"/>
              <a:ext cx="2642035" cy="1004606"/>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pic>
          <xdr:nvPicPr>
            <xdr:cNvPr id="28" name="Imagen 27">
              <a:extLst>
                <a:ext uri="{FF2B5EF4-FFF2-40B4-BE49-F238E27FC236}">
                  <a16:creationId xmlns="" xmlns:a16="http://schemas.microsoft.com/office/drawing/2014/main" id="{00000000-0008-0000-0000-00001C000000}"/>
                </a:ext>
              </a:extLst>
            </xdr:cNvPr>
            <xdr:cNvPicPr>
              <a:picLocks noChangeAspect="1"/>
            </xdr:cNvPicPr>
          </xdr:nvPicPr>
          <xdr:blipFill>
            <a:blip xmlns:r="http://schemas.openxmlformats.org/officeDocument/2006/relationships" r:embed="rId18"/>
            <a:stretch>
              <a:fillRect/>
            </a:stretch>
          </xdr:blipFill>
          <xdr:spPr>
            <a:xfrm>
              <a:off x="6256019" y="3307838"/>
              <a:ext cx="1191168" cy="776482"/>
            </a:xfrm>
            <a:prstGeom prst="rect">
              <a:avLst/>
            </a:prstGeom>
            <a:effectLst>
              <a:glow rad="63500">
                <a:schemeClr val="accent3">
                  <a:lumMod val="75000"/>
                  <a:alpha val="40000"/>
                </a:schemeClr>
              </a:glow>
            </a:effectLst>
          </xdr:spPr>
        </xdr:pic>
        <xdr:sp macro="" textlink="">
          <xdr:nvSpPr>
            <xdr:cNvPr id="65" name="Rectángulo 64">
              <a:extLst>
                <a:ext uri="{FF2B5EF4-FFF2-40B4-BE49-F238E27FC236}">
                  <a16:creationId xmlns="" xmlns:a16="http://schemas.microsoft.com/office/drawing/2014/main" id="{00000000-0008-0000-0000-000041000000}"/>
                </a:ext>
              </a:extLst>
            </xdr:cNvPr>
            <xdr:cNvSpPr/>
          </xdr:nvSpPr>
          <xdr:spPr>
            <a:xfrm>
              <a:off x="7477126" y="3371850"/>
              <a:ext cx="1314450" cy="65501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6: </a:t>
              </a:r>
              <a:r>
                <a:rPr lang="es-ES" sz="1250" b="0" cap="none" spc="0">
                  <a:ln w="0"/>
                  <a:solidFill>
                    <a:srgbClr val="800000"/>
                  </a:solidFill>
                  <a:effectLst>
                    <a:reflection blurRad="6350" stA="53000" endA="300" endPos="35500" dir="5400000" sy="-90000" algn="bl" rotWithShape="0"/>
                  </a:effectLst>
                </a:rPr>
                <a:t>Otras </a:t>
              </a:r>
            </a:p>
            <a:p>
              <a:pPr algn="l"/>
              <a:r>
                <a:rPr lang="es-ES" sz="1250" b="0" cap="none" spc="0">
                  <a:ln w="0"/>
                  <a:solidFill>
                    <a:srgbClr val="800000"/>
                  </a:solidFill>
                  <a:effectLst>
                    <a:reflection blurRad="6350" stA="53000" endA="300" endPos="35500" dir="5400000" sy="-90000" algn="bl" rotWithShape="0"/>
                  </a:effectLst>
                </a:rPr>
                <a:t>Iniciativas Adicionales</a:t>
              </a:r>
            </a:p>
          </xdr:txBody>
        </xdr:sp>
      </xdr:grpSp>
      <xdr:pic>
        <xdr:nvPicPr>
          <xdr:cNvPr id="50" name="Imagen 49">
            <a:hlinkClick xmlns:r="http://schemas.openxmlformats.org/officeDocument/2006/relationships" r:id="rId19"/>
            <a:extLst>
              <a:ext uri="{FF2B5EF4-FFF2-40B4-BE49-F238E27FC236}">
                <a16:creationId xmlns="" xmlns:a16="http://schemas.microsoft.com/office/drawing/2014/main" id="{BEFB1EE2-5E31-4AA5-8180-23566CC948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xmlns="" r:id="rId6"/>
              </a:ext>
            </a:extLst>
          </a:blip>
          <a:stretch>
            <a:fillRect/>
          </a:stretch>
        </xdr:blipFill>
        <xdr:spPr>
          <a:xfrm rot="16973904">
            <a:off x="8642611" y="3482714"/>
            <a:ext cx="588688" cy="54602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45373</xdr:colOff>
      <xdr:row>0</xdr:row>
      <xdr:rowOff>64614</xdr:rowOff>
    </xdr:from>
    <xdr:to>
      <xdr:col>1</xdr:col>
      <xdr:colOff>396240</xdr:colOff>
      <xdr:row>0</xdr:row>
      <xdr:rowOff>838667</xdr:rowOff>
    </xdr:to>
    <xdr:pic>
      <xdr:nvPicPr>
        <xdr:cNvPr id="2" name="Imagen 1" descr="Descripción: Descripción: E:\BIF COMPARTIDA\relogohorizontal\LOGO BIF HORIZONTAL PNG.png">
          <a:extLst>
            <a:ext uri="{FF2B5EF4-FFF2-40B4-BE49-F238E27FC236}">
              <a16:creationId xmlns="" xmlns:a16="http://schemas.microsoft.com/office/drawing/2014/main" id="{00000000-0008-0000-01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45373" y="64614"/>
          <a:ext cx="1417667" cy="774053"/>
        </a:xfrm>
        <a:prstGeom prst="rect">
          <a:avLst/>
        </a:prstGeom>
        <a:noFill/>
        <a:ln>
          <a:noFill/>
        </a:ln>
      </xdr:spPr>
    </xdr:pic>
    <xdr:clientData/>
  </xdr:twoCellAnchor>
  <xdr:twoCellAnchor editAs="oneCell">
    <xdr:from>
      <xdr:col>10</xdr:col>
      <xdr:colOff>396354</xdr:colOff>
      <xdr:row>0</xdr:row>
      <xdr:rowOff>45720</xdr:rowOff>
    </xdr:from>
    <xdr:to>
      <xdr:col>11</xdr:col>
      <xdr:colOff>422910</xdr:colOff>
      <xdr:row>0</xdr:row>
      <xdr:rowOff>851361</xdr:rowOff>
    </xdr:to>
    <xdr:pic>
      <xdr:nvPicPr>
        <xdr:cNvPr id="3" name="Imagen 2">
          <a:extLst>
            <a:ext uri="{FF2B5EF4-FFF2-40B4-BE49-F238E27FC236}">
              <a16:creationId xmlns="" xmlns:a16="http://schemas.microsoft.com/office/drawing/2014/main" id="{00000000-0008-0000-01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54404" y="45720"/>
          <a:ext cx="80760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257175</xdr:rowOff>
    </xdr:to>
    <xdr:pic>
      <xdr:nvPicPr>
        <xdr:cNvPr id="4" name="Imagen 3" descr="Galería">
          <a:hlinkClick xmlns:r="http://schemas.openxmlformats.org/officeDocument/2006/relationships" r:id="rId3"/>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6791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645841</xdr:colOff>
      <xdr:row>0</xdr:row>
      <xdr:rowOff>838667</xdr:rowOff>
    </xdr:to>
    <xdr:pic>
      <xdr:nvPicPr>
        <xdr:cNvPr id="2" name="Imagen 1" descr="Descripción: Descripción: E:\BIF COMPARTIDA\relogohorizontal\LOGO BIF HORIZONTAL PNG.png">
          <a:extLst>
            <a:ext uri="{FF2B5EF4-FFF2-40B4-BE49-F238E27FC236}">
              <a16:creationId xmlns="" xmlns:a16="http://schemas.microsoft.com/office/drawing/2014/main" id="{00000000-0008-0000-02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14</xdr:col>
      <xdr:colOff>434454</xdr:colOff>
      <xdr:row>0</xdr:row>
      <xdr:rowOff>45720</xdr:rowOff>
    </xdr:from>
    <xdr:to>
      <xdr:col>15</xdr:col>
      <xdr:colOff>403860</xdr:colOff>
      <xdr:row>0</xdr:row>
      <xdr:rowOff>851361</xdr:rowOff>
    </xdr:to>
    <xdr:pic>
      <xdr:nvPicPr>
        <xdr:cNvPr id="3" name="Imagen 2">
          <a:extLst>
            <a:ext uri="{FF2B5EF4-FFF2-40B4-BE49-F238E27FC236}">
              <a16:creationId xmlns="" xmlns:a16="http://schemas.microsoft.com/office/drawing/2014/main" id="{00000000-0008-0000-02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15</xdr:col>
      <xdr:colOff>76200</xdr:colOff>
      <xdr:row>1</xdr:row>
      <xdr:rowOff>205740</xdr:rowOff>
    </xdr:from>
    <xdr:to>
      <xdr:col>15</xdr:col>
      <xdr:colOff>746760</xdr:colOff>
      <xdr:row>2</xdr:row>
      <xdr:rowOff>381000</xdr:rowOff>
    </xdr:to>
    <xdr:pic>
      <xdr:nvPicPr>
        <xdr:cNvPr id="4" name="Imagen 3" descr="Galería">
          <a:hlinkClick xmlns:r="http://schemas.openxmlformats.org/officeDocument/2006/relationships" r:id="rId3"/>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43468</xdr:colOff>
      <xdr:row>0</xdr:row>
      <xdr:rowOff>64614</xdr:rowOff>
    </xdr:from>
    <xdr:to>
      <xdr:col>1</xdr:col>
      <xdr:colOff>512491</xdr:colOff>
      <xdr:row>0</xdr:row>
      <xdr:rowOff>838667</xdr:rowOff>
    </xdr:to>
    <xdr:pic>
      <xdr:nvPicPr>
        <xdr:cNvPr id="2" name="Imagen 1" descr="Descripción: Descripción: E:\BIF COMPARTIDA\relogohorizontal\LOGO BIF HORIZONTAL PNG.png">
          <a:extLst>
            <a:ext uri="{FF2B5EF4-FFF2-40B4-BE49-F238E27FC236}">
              <a16:creationId xmlns="" xmlns:a16="http://schemas.microsoft.com/office/drawing/2014/main" id="{00000000-0008-0000-03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43468" y="64614"/>
          <a:ext cx="1469148" cy="774053"/>
        </a:xfrm>
        <a:prstGeom prst="rect">
          <a:avLst/>
        </a:prstGeom>
        <a:noFill/>
        <a:ln>
          <a:noFill/>
        </a:ln>
      </xdr:spPr>
    </xdr:pic>
    <xdr:clientData/>
  </xdr:twoCellAnchor>
  <xdr:twoCellAnchor editAs="oneCell">
    <xdr:from>
      <xdr:col>10</xdr:col>
      <xdr:colOff>434454</xdr:colOff>
      <xdr:row>0</xdr:row>
      <xdr:rowOff>45720</xdr:rowOff>
    </xdr:from>
    <xdr:to>
      <xdr:col>11</xdr:col>
      <xdr:colOff>403860</xdr:colOff>
      <xdr:row>0</xdr:row>
      <xdr:rowOff>851361</xdr:rowOff>
    </xdr:to>
    <xdr:pic>
      <xdr:nvPicPr>
        <xdr:cNvPr id="3" name="Imagen 2">
          <a:extLst>
            <a:ext uri="{FF2B5EF4-FFF2-40B4-BE49-F238E27FC236}">
              <a16:creationId xmlns="" xmlns:a16="http://schemas.microsoft.com/office/drawing/2014/main" id="{00000000-0008-0000-03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333375</xdr:rowOff>
    </xdr:to>
    <xdr:pic>
      <xdr:nvPicPr>
        <xdr:cNvPr id="4" name="Imagen 3" descr="Galería">
          <a:hlinkClick xmlns:r="http://schemas.openxmlformats.org/officeDocument/2006/relationships" r:id="rId3"/>
          <a:extLst>
            <a:ext uri="{FF2B5EF4-FFF2-40B4-BE49-F238E27FC236}">
              <a16:creationId xmlns=""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464866</xdr:colOff>
      <xdr:row>0</xdr:row>
      <xdr:rowOff>838667</xdr:rowOff>
    </xdr:to>
    <xdr:pic>
      <xdr:nvPicPr>
        <xdr:cNvPr id="2" name="Imagen 1" descr="Descripción: Descripción: E:\BIF COMPARTIDA\relogohorizontal\LOGO BIF HORIZONTAL PNG.png">
          <a:extLst>
            <a:ext uri="{FF2B5EF4-FFF2-40B4-BE49-F238E27FC236}">
              <a16:creationId xmlns="" xmlns:a16="http://schemas.microsoft.com/office/drawing/2014/main" id="{00000000-0008-0000-04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10</xdr:col>
      <xdr:colOff>434454</xdr:colOff>
      <xdr:row>0</xdr:row>
      <xdr:rowOff>45720</xdr:rowOff>
    </xdr:from>
    <xdr:to>
      <xdr:col>11</xdr:col>
      <xdr:colOff>403860</xdr:colOff>
      <xdr:row>0</xdr:row>
      <xdr:rowOff>851361</xdr:rowOff>
    </xdr:to>
    <xdr:pic>
      <xdr:nvPicPr>
        <xdr:cNvPr id="3" name="Imagen 2">
          <a:extLst>
            <a:ext uri="{FF2B5EF4-FFF2-40B4-BE49-F238E27FC236}">
              <a16:creationId xmlns=""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238125</xdr:rowOff>
    </xdr:to>
    <xdr:pic>
      <xdr:nvPicPr>
        <xdr:cNvPr id="4" name="Imagen 3" descr="Galería">
          <a:hlinkClick xmlns:r="http://schemas.openxmlformats.org/officeDocument/2006/relationships" r:id="rId3"/>
          <a:extLst>
            <a:ext uri="{FF2B5EF4-FFF2-40B4-BE49-F238E27FC236}">
              <a16:creationId xmlns=""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560116</xdr:colOff>
      <xdr:row>0</xdr:row>
      <xdr:rowOff>838667</xdr:rowOff>
    </xdr:to>
    <xdr:pic>
      <xdr:nvPicPr>
        <xdr:cNvPr id="2" name="Imagen 1" descr="Descripción: Descripción: E:\BIF COMPARTIDA\relogohorizontal\LOGO BIF HORIZONTAL PNG.png">
          <a:extLst>
            <a:ext uri="{FF2B5EF4-FFF2-40B4-BE49-F238E27FC236}">
              <a16:creationId xmlns="" xmlns:a16="http://schemas.microsoft.com/office/drawing/2014/main" id="{00000000-0008-0000-05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10</xdr:col>
      <xdr:colOff>434454</xdr:colOff>
      <xdr:row>0</xdr:row>
      <xdr:rowOff>45720</xdr:rowOff>
    </xdr:from>
    <xdr:to>
      <xdr:col>11</xdr:col>
      <xdr:colOff>470535</xdr:colOff>
      <xdr:row>0</xdr:row>
      <xdr:rowOff>851361</xdr:rowOff>
    </xdr:to>
    <xdr:pic>
      <xdr:nvPicPr>
        <xdr:cNvPr id="3" name="Imagen 2">
          <a:extLst>
            <a:ext uri="{FF2B5EF4-FFF2-40B4-BE49-F238E27FC236}">
              <a16:creationId xmlns="" xmlns:a16="http://schemas.microsoft.com/office/drawing/2014/main" id="{00000000-0008-0000-05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209550</xdr:rowOff>
    </xdr:to>
    <xdr:pic>
      <xdr:nvPicPr>
        <xdr:cNvPr id="4" name="Imagen 3" descr="Galería">
          <a:hlinkClick xmlns:r="http://schemas.openxmlformats.org/officeDocument/2006/relationships" r:id="rId3"/>
          <a:extLst>
            <a:ext uri="{FF2B5EF4-FFF2-40B4-BE49-F238E27FC236}">
              <a16:creationId xmlns=""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550591</xdr:colOff>
      <xdr:row>0</xdr:row>
      <xdr:rowOff>838667</xdr:rowOff>
    </xdr:to>
    <xdr:pic>
      <xdr:nvPicPr>
        <xdr:cNvPr id="2" name="Imagen 1" descr="Descripción: Descripción: E:\BIF COMPARTIDA\relogohorizontal\LOGO BIF HORIZONTAL PNG.png">
          <a:extLst>
            <a:ext uri="{FF2B5EF4-FFF2-40B4-BE49-F238E27FC236}">
              <a16:creationId xmlns="" xmlns:a16="http://schemas.microsoft.com/office/drawing/2014/main" id="{00000000-0008-0000-06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10</xdr:col>
      <xdr:colOff>434454</xdr:colOff>
      <xdr:row>0</xdr:row>
      <xdr:rowOff>45720</xdr:rowOff>
    </xdr:from>
    <xdr:to>
      <xdr:col>11</xdr:col>
      <xdr:colOff>403860</xdr:colOff>
      <xdr:row>0</xdr:row>
      <xdr:rowOff>851361</xdr:rowOff>
    </xdr:to>
    <xdr:pic>
      <xdr:nvPicPr>
        <xdr:cNvPr id="3" name="Imagen 2">
          <a:extLst>
            <a:ext uri="{FF2B5EF4-FFF2-40B4-BE49-F238E27FC236}">
              <a16:creationId xmlns="" xmlns:a16="http://schemas.microsoft.com/office/drawing/2014/main" id="{00000000-0008-0000-06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95250</xdr:rowOff>
    </xdr:to>
    <xdr:pic>
      <xdr:nvPicPr>
        <xdr:cNvPr id="4" name="Imagen 3" descr="Galería">
          <a:hlinkClick xmlns:r="http://schemas.openxmlformats.org/officeDocument/2006/relationships" r:id="rId3"/>
          <a:extLst>
            <a:ext uri="{FF2B5EF4-FFF2-40B4-BE49-F238E27FC236}">
              <a16:creationId xmlns=""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119669</xdr:colOff>
      <xdr:row>0</xdr:row>
      <xdr:rowOff>64616</xdr:rowOff>
    </xdr:from>
    <xdr:to>
      <xdr:col>1</xdr:col>
      <xdr:colOff>674417</xdr:colOff>
      <xdr:row>0</xdr:row>
      <xdr:rowOff>838669</xdr:rowOff>
    </xdr:to>
    <xdr:pic>
      <xdr:nvPicPr>
        <xdr:cNvPr id="2" name="Imagen 1" descr="Descripción: Descripción: E:\BIF COMPARTIDA\relogohorizontal\LOGO BIF HORIZONTAL PNG.png">
          <a:extLst>
            <a:ext uri="{FF2B5EF4-FFF2-40B4-BE49-F238E27FC236}">
              <a16:creationId xmlns="" xmlns:a16="http://schemas.microsoft.com/office/drawing/2014/main" id="{00000000-0008-0000-07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119669" y="64616"/>
          <a:ext cx="1464915" cy="774053"/>
        </a:xfrm>
        <a:prstGeom prst="rect">
          <a:avLst/>
        </a:prstGeom>
        <a:noFill/>
        <a:ln>
          <a:noFill/>
        </a:ln>
      </xdr:spPr>
    </xdr:pic>
    <xdr:clientData/>
  </xdr:twoCellAnchor>
  <xdr:twoCellAnchor>
    <xdr:from>
      <xdr:col>2</xdr:col>
      <xdr:colOff>114300</xdr:colOff>
      <xdr:row>0</xdr:row>
      <xdr:rowOff>110490</xdr:rowOff>
    </xdr:from>
    <xdr:to>
      <xdr:col>4</xdr:col>
      <xdr:colOff>268816</xdr:colOff>
      <xdr:row>0</xdr:row>
      <xdr:rowOff>781050</xdr:rowOff>
    </xdr:to>
    <xdr:grpSp>
      <xdr:nvGrpSpPr>
        <xdr:cNvPr id="6" name="Grupo 5">
          <a:extLst>
            <a:ext uri="{FF2B5EF4-FFF2-40B4-BE49-F238E27FC236}">
              <a16:creationId xmlns="" xmlns:a16="http://schemas.microsoft.com/office/drawing/2014/main" id="{00000000-0008-0000-0700-000006000000}"/>
            </a:ext>
          </a:extLst>
        </xdr:cNvPr>
        <xdr:cNvGrpSpPr/>
      </xdr:nvGrpSpPr>
      <xdr:grpSpPr>
        <a:xfrm>
          <a:off x="1816894" y="110490"/>
          <a:ext cx="1607078" cy="670560"/>
          <a:chOff x="1857375" y="120015"/>
          <a:chExt cx="1602430" cy="670560"/>
        </a:xfrm>
      </xdr:grpSpPr>
      <xdr:pic>
        <xdr:nvPicPr>
          <xdr:cNvPr id="4" name="Imagen 3" descr="Galería">
            <a:hlinkClick xmlns:r="http://schemas.openxmlformats.org/officeDocument/2006/relationships" r:id="rId2"/>
            <a:extLst>
              <a:ext uri="{FF2B5EF4-FFF2-40B4-BE49-F238E27FC236}">
                <a16:creationId xmlns=""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0800000">
            <a:off x="1857375" y="120015"/>
            <a:ext cx="670560" cy="67056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CuadroTexto 4">
            <a:extLst>
              <a:ext uri="{FF2B5EF4-FFF2-40B4-BE49-F238E27FC236}">
                <a16:creationId xmlns="" xmlns:a16="http://schemas.microsoft.com/office/drawing/2014/main" id="{00000000-0008-0000-0700-000005000000}"/>
              </a:ext>
            </a:extLst>
          </xdr:cNvPr>
          <xdr:cNvSpPr txBox="1"/>
        </xdr:nvSpPr>
        <xdr:spPr>
          <a:xfrm>
            <a:off x="2573981" y="121709"/>
            <a:ext cx="885824"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rgbClr val="FF0000"/>
                </a:solidFill>
                <a:latin typeface="+mn-lt"/>
              </a:rPr>
              <a:t>Regresar</a:t>
            </a:r>
            <a:r>
              <a:rPr lang="es-CO" sz="1200" b="1" baseline="0">
                <a:solidFill>
                  <a:srgbClr val="FF0000"/>
                </a:solidFill>
                <a:latin typeface="+mn-lt"/>
              </a:rPr>
              <a:t> al </a:t>
            </a:r>
          </a:p>
          <a:p>
            <a:pPr algn="ctr"/>
            <a:r>
              <a:rPr lang="es-CO" sz="1200" b="1" baseline="0">
                <a:solidFill>
                  <a:srgbClr val="FF0000"/>
                </a:solidFill>
                <a:latin typeface="+mn-lt"/>
              </a:rPr>
              <a:t>INICIO</a:t>
            </a:r>
            <a:endParaRPr lang="es-CO" sz="1200" b="1">
              <a:solidFill>
                <a:srgbClr val="FF0000"/>
              </a:solidFill>
              <a:latin typeface="+mn-lt"/>
            </a:endParaRPr>
          </a:p>
        </xdr:txBody>
      </xdr:sp>
    </xdr:grpSp>
    <xdr:clientData/>
  </xdr:twoCellAnchor>
  <xdr:twoCellAnchor editAs="oneCell">
    <xdr:from>
      <xdr:col>12</xdr:col>
      <xdr:colOff>211670</xdr:colOff>
      <xdr:row>0</xdr:row>
      <xdr:rowOff>84668</xdr:rowOff>
    </xdr:from>
    <xdr:to>
      <xdr:col>12</xdr:col>
      <xdr:colOff>1676585</xdr:colOff>
      <xdr:row>0</xdr:row>
      <xdr:rowOff>858721</xdr:rowOff>
    </xdr:to>
    <xdr:pic>
      <xdr:nvPicPr>
        <xdr:cNvPr id="7" name="Imagen 6" descr="Descripción: Descripción: E:\BIF COMPARTIDA\relogohorizontal\LOGO BIF HORIZONTAL PNG.png">
          <a:extLst>
            <a:ext uri="{FF2B5EF4-FFF2-40B4-BE49-F238E27FC236}">
              <a16:creationId xmlns="" xmlns:a16="http://schemas.microsoft.com/office/drawing/2014/main" id="{00000000-0008-0000-07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11599337" y="84668"/>
          <a:ext cx="1464915" cy="774053"/>
        </a:xfrm>
        <a:prstGeom prst="rect">
          <a:avLst/>
        </a:prstGeom>
        <a:noFill/>
        <a:ln>
          <a:noFill/>
        </a:ln>
      </xdr:spPr>
    </xdr:pic>
    <xdr:clientData/>
  </xdr:twoCellAnchor>
  <xdr:twoCellAnchor editAs="oneCell">
    <xdr:from>
      <xdr:col>28</xdr:col>
      <xdr:colOff>158753</xdr:colOff>
      <xdr:row>0</xdr:row>
      <xdr:rowOff>52918</xdr:rowOff>
    </xdr:from>
    <xdr:to>
      <xdr:col>28</xdr:col>
      <xdr:colOff>1623668</xdr:colOff>
      <xdr:row>0</xdr:row>
      <xdr:rowOff>826971</xdr:rowOff>
    </xdr:to>
    <xdr:pic>
      <xdr:nvPicPr>
        <xdr:cNvPr id="8" name="Imagen 7" descr="Descripción: Descripción: E:\BIF COMPARTIDA\relogohorizontal\LOGO BIF HORIZONTAL PNG.png">
          <a:extLst>
            <a:ext uri="{FF2B5EF4-FFF2-40B4-BE49-F238E27FC236}">
              <a16:creationId xmlns="" xmlns:a16="http://schemas.microsoft.com/office/drawing/2014/main" id="{00000000-0008-0000-0700-000008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25135420" y="52918"/>
          <a:ext cx="1464915" cy="774053"/>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tabSelected="1" zoomScaleNormal="100" workbookViewId="0"/>
  </sheetViews>
  <sheetFormatPr baseColWidth="10" defaultColWidth="0" defaultRowHeight="15" zeroHeight="1" x14ac:dyDescent="0.25"/>
  <cols>
    <col min="1" max="12" width="11.5703125" style="1" customWidth="1"/>
    <col min="13" max="16384" width="11.5703125" style="1"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5:8" x14ac:dyDescent="0.25">
      <c r="H17"/>
    </row>
    <row r="18" spans="5:8" x14ac:dyDescent="0.25"/>
    <row r="19" spans="5:8" x14ac:dyDescent="0.25"/>
    <row r="20" spans="5:8" x14ac:dyDescent="0.25"/>
    <row r="21" spans="5:8" x14ac:dyDescent="0.25"/>
    <row r="22" spans="5:8" x14ac:dyDescent="0.25"/>
    <row r="23" spans="5:8" x14ac:dyDescent="0.25"/>
    <row r="24" spans="5:8" x14ac:dyDescent="0.25"/>
    <row r="25" spans="5:8" x14ac:dyDescent="0.25"/>
    <row r="26" spans="5:8" x14ac:dyDescent="0.25"/>
    <row r="27" spans="5:8" x14ac:dyDescent="0.25"/>
    <row r="28" spans="5:8" x14ac:dyDescent="0.25"/>
    <row r="29" spans="5:8" x14ac:dyDescent="0.25">
      <c r="E29"/>
    </row>
    <row r="30" spans="5:8" x14ac:dyDescent="0.25"/>
    <row r="31" spans="5:8" x14ac:dyDescent="0.25"/>
    <row r="32" spans="5:8" x14ac:dyDescent="0.25"/>
    <row r="33" spans="8:8" x14ac:dyDescent="0.25"/>
    <row r="34" spans="8:8" x14ac:dyDescent="0.25">
      <c r="H34"/>
    </row>
    <row r="35" spans="8:8" x14ac:dyDescent="0.25"/>
    <row r="36" spans="8:8" x14ac:dyDescent="0.25"/>
  </sheetData>
  <sheetProtection algorithmName="SHA-512" hashValue="YFItPKolwMO7EYDkQeVDoyvo+ewWDl9DlNP3aH+dSYYHOCpKNfnu9gT4M0+RK8SVOegtSS76OuS5k1wFyt34VA==" saltValue="/aLukneoYECz9HoOTrGpEg==" spinCount="100000" sheet="1" objects="1" scenarios="1"/>
  <printOptions horizontalCentered="1"/>
  <pageMargins left="0.31496062992125984" right="0.31496062992125984" top="0.55118110236220474" bottom="0.35433070866141736"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2"/>
  <sheetViews>
    <sheetView view="pageLayout" zoomScaleNormal="100" workbookViewId="0">
      <selection sqref="A1:L12"/>
    </sheetView>
  </sheetViews>
  <sheetFormatPr baseColWidth="10" defaultColWidth="11.5703125" defaultRowHeight="15" x14ac:dyDescent="0.25"/>
  <cols>
    <col min="1" max="1" width="15.5703125" style="2" customWidth="1"/>
    <col min="2" max="2" width="6.28515625" style="2" customWidth="1"/>
    <col min="3" max="3" width="9.7109375" style="2" customWidth="1"/>
    <col min="4" max="4" width="9.5703125" style="2" customWidth="1"/>
    <col min="5" max="5" width="8.5703125" style="2" customWidth="1"/>
    <col min="6" max="6" width="16.140625" style="2" customWidth="1"/>
    <col min="7" max="7" width="11.7109375" style="2" customWidth="1"/>
    <col min="8" max="8" width="12.28515625" style="2" customWidth="1"/>
    <col min="9" max="9" width="11.42578125" style="2" customWidth="1"/>
    <col min="10" max="10" width="9" style="2" customWidth="1"/>
    <col min="11" max="12" width="11.7109375" style="2" customWidth="1"/>
    <col min="13" max="16384" width="11.5703125" style="2"/>
  </cols>
  <sheetData>
    <row r="1" spans="1:12 16384:16384" ht="70.150000000000006" customHeight="1" x14ac:dyDescent="0.25">
      <c r="A1" s="48"/>
      <c r="B1" s="48"/>
      <c r="C1" s="49" t="s">
        <v>1</v>
      </c>
      <c r="D1" s="50"/>
      <c r="E1" s="50"/>
      <c r="F1" s="50"/>
      <c r="G1" s="50"/>
      <c r="H1" s="50"/>
      <c r="I1" s="50"/>
      <c r="J1" s="50"/>
      <c r="K1" s="48"/>
      <c r="L1" s="48"/>
      <c r="XFD1" s="27" t="s">
        <v>137</v>
      </c>
    </row>
    <row r="2" spans="1:12 16384:16384" ht="48.75" customHeight="1" x14ac:dyDescent="0.25">
      <c r="A2" s="3" t="s">
        <v>0</v>
      </c>
      <c r="B2" s="40" t="s">
        <v>2</v>
      </c>
      <c r="C2" s="40"/>
      <c r="D2" s="40"/>
      <c r="E2" s="40"/>
      <c r="F2" s="40"/>
      <c r="G2" s="40"/>
      <c r="H2" s="40"/>
      <c r="I2" s="40"/>
      <c r="J2" s="40"/>
      <c r="K2" s="40"/>
      <c r="L2" s="45" t="s">
        <v>5</v>
      </c>
    </row>
    <row r="3" spans="1:12 16384:16384" ht="48.75" customHeight="1" x14ac:dyDescent="0.25">
      <c r="A3" s="3" t="s">
        <v>130</v>
      </c>
      <c r="B3" s="40" t="s">
        <v>187</v>
      </c>
      <c r="C3" s="40"/>
      <c r="D3" s="40"/>
      <c r="E3" s="40"/>
      <c r="F3" s="40"/>
      <c r="G3" s="40"/>
      <c r="H3" s="40"/>
      <c r="I3" s="40"/>
      <c r="J3" s="40"/>
      <c r="K3" s="40"/>
      <c r="L3" s="46"/>
    </row>
    <row r="4" spans="1:12 16384:16384" ht="48.75" customHeight="1" x14ac:dyDescent="0.25">
      <c r="A4" s="3" t="s">
        <v>3</v>
      </c>
      <c r="B4" s="42" t="s">
        <v>4</v>
      </c>
      <c r="C4" s="43"/>
      <c r="D4" s="43"/>
      <c r="E4" s="43"/>
      <c r="F4" s="43"/>
      <c r="G4" s="43"/>
      <c r="H4" s="43"/>
      <c r="I4" s="43"/>
      <c r="J4" s="43"/>
      <c r="K4" s="44"/>
      <c r="L4" s="47"/>
    </row>
    <row r="5" spans="1:12 16384:16384" s="5" customFormat="1" ht="30.6" customHeight="1" x14ac:dyDescent="0.25">
      <c r="A5" s="51" t="s">
        <v>6</v>
      </c>
      <c r="B5" s="51"/>
      <c r="C5" s="51" t="s">
        <v>7</v>
      </c>
      <c r="D5" s="51"/>
      <c r="E5" s="51"/>
      <c r="F5" s="51"/>
      <c r="G5" s="51" t="s">
        <v>8</v>
      </c>
      <c r="H5" s="51"/>
      <c r="I5" s="51" t="s">
        <v>9</v>
      </c>
      <c r="J5" s="51"/>
      <c r="K5" s="4" t="s">
        <v>10</v>
      </c>
      <c r="L5" s="4" t="s">
        <v>11</v>
      </c>
    </row>
    <row r="6" spans="1:12 16384:16384" ht="106.5" customHeight="1" x14ac:dyDescent="0.25">
      <c r="A6" s="41" t="s">
        <v>12</v>
      </c>
      <c r="B6" s="41"/>
      <c r="C6" s="40" t="s">
        <v>188</v>
      </c>
      <c r="D6" s="40"/>
      <c r="E6" s="40"/>
      <c r="F6" s="40"/>
      <c r="G6" s="40" t="s">
        <v>192</v>
      </c>
      <c r="H6" s="40"/>
      <c r="I6" s="41" t="s">
        <v>208</v>
      </c>
      <c r="J6" s="41"/>
      <c r="K6" s="35" t="s">
        <v>266</v>
      </c>
      <c r="L6" s="35" t="s">
        <v>267</v>
      </c>
    </row>
    <row r="7" spans="1:12 16384:16384" ht="106.5" customHeight="1" x14ac:dyDescent="0.25">
      <c r="A7" s="41"/>
      <c r="B7" s="41"/>
      <c r="C7" s="40" t="s">
        <v>189</v>
      </c>
      <c r="D7" s="40"/>
      <c r="E7" s="40"/>
      <c r="F7" s="40"/>
      <c r="G7" s="40" t="s">
        <v>194</v>
      </c>
      <c r="H7" s="40"/>
      <c r="I7" s="41" t="s">
        <v>208</v>
      </c>
      <c r="J7" s="41"/>
      <c r="K7" s="35" t="s">
        <v>266</v>
      </c>
      <c r="L7" s="35" t="s">
        <v>267</v>
      </c>
    </row>
    <row r="8" spans="1:12 16384:16384" ht="106.5" customHeight="1" x14ac:dyDescent="0.25">
      <c r="A8" s="41"/>
      <c r="B8" s="41"/>
      <c r="C8" s="40" t="s">
        <v>190</v>
      </c>
      <c r="D8" s="40"/>
      <c r="E8" s="40"/>
      <c r="F8" s="40"/>
      <c r="G8" s="40" t="s">
        <v>191</v>
      </c>
      <c r="H8" s="40"/>
      <c r="I8" s="41" t="s">
        <v>208</v>
      </c>
      <c r="J8" s="41"/>
      <c r="K8" s="35" t="s">
        <v>266</v>
      </c>
      <c r="L8" s="35" t="s">
        <v>267</v>
      </c>
    </row>
    <row r="9" spans="1:12 16384:16384" ht="106.5" customHeight="1" x14ac:dyDescent="0.25">
      <c r="A9" s="41" t="s">
        <v>13</v>
      </c>
      <c r="B9" s="41"/>
      <c r="C9" s="40" t="s">
        <v>193</v>
      </c>
      <c r="D9" s="40"/>
      <c r="E9" s="40"/>
      <c r="F9" s="40"/>
      <c r="G9" s="40" t="s">
        <v>196</v>
      </c>
      <c r="H9" s="40"/>
      <c r="I9" s="41" t="s">
        <v>208</v>
      </c>
      <c r="J9" s="41"/>
      <c r="K9" s="28">
        <v>44197</v>
      </c>
      <c r="L9" s="28">
        <v>44227</v>
      </c>
    </row>
    <row r="10" spans="1:12 16384:16384" ht="106.5" customHeight="1" x14ac:dyDescent="0.25">
      <c r="A10" s="41"/>
      <c r="B10" s="41"/>
      <c r="C10" s="42" t="s">
        <v>195</v>
      </c>
      <c r="D10" s="43"/>
      <c r="E10" s="43"/>
      <c r="F10" s="44"/>
      <c r="G10" s="42" t="s">
        <v>198</v>
      </c>
      <c r="H10" s="44"/>
      <c r="I10" s="41" t="s">
        <v>208</v>
      </c>
      <c r="J10" s="41"/>
      <c r="K10" s="28">
        <v>44197</v>
      </c>
      <c r="L10" s="28">
        <v>44227</v>
      </c>
    </row>
    <row r="11" spans="1:12 16384:16384" ht="126" customHeight="1" x14ac:dyDescent="0.25">
      <c r="A11" s="41"/>
      <c r="B11" s="41"/>
      <c r="C11" s="40" t="s">
        <v>221</v>
      </c>
      <c r="D11" s="40"/>
      <c r="E11" s="40"/>
      <c r="F11" s="40"/>
      <c r="G11" s="40" t="s">
        <v>197</v>
      </c>
      <c r="H11" s="40"/>
      <c r="I11" s="41" t="s">
        <v>201</v>
      </c>
      <c r="J11" s="41"/>
      <c r="K11" s="28">
        <v>44228</v>
      </c>
      <c r="L11" s="28">
        <v>44286</v>
      </c>
    </row>
    <row r="12" spans="1:12 16384:16384" ht="143.25" customHeight="1" x14ac:dyDescent="0.25">
      <c r="A12" s="41" t="s">
        <v>14</v>
      </c>
      <c r="B12" s="41"/>
      <c r="C12" s="40" t="s">
        <v>199</v>
      </c>
      <c r="D12" s="40"/>
      <c r="E12" s="40"/>
      <c r="F12" s="40"/>
      <c r="G12" s="40" t="s">
        <v>200</v>
      </c>
      <c r="H12" s="40"/>
      <c r="I12" s="41" t="s">
        <v>201</v>
      </c>
      <c r="J12" s="41"/>
      <c r="K12" s="28">
        <v>44301</v>
      </c>
      <c r="L12" s="28">
        <v>44578</v>
      </c>
    </row>
  </sheetData>
  <sheetProtection algorithmName="SHA-512" hashValue="EBD+iMQPg3XFE8WS46H+Ofc8YMLGjTqVdGZ1u0oNW9QV5qlEfLOrGnwXxo4UNylbLi9Cx0UVlqd57xyZnibkyg==" saltValue="DUNwvFRbhqYpPTaX3v4RMQ==" spinCount="100000" sheet="1" objects="1" scenarios="1"/>
  <autoFilter ref="A5:L12">
    <filterColumn colId="0" showButton="0"/>
    <filterColumn colId="2" showButton="0"/>
    <filterColumn colId="3" showButton="0"/>
    <filterColumn colId="4" showButton="0"/>
    <filterColumn colId="6" showButton="0"/>
    <filterColumn colId="8" showButton="0"/>
  </autoFilter>
  <mergeCells count="35">
    <mergeCell ref="G11:H11"/>
    <mergeCell ref="I11:J11"/>
    <mergeCell ref="G12:H12"/>
    <mergeCell ref="I12:J12"/>
    <mergeCell ref="A9:B11"/>
    <mergeCell ref="C11:F11"/>
    <mergeCell ref="C12:F12"/>
    <mergeCell ref="A12:B12"/>
    <mergeCell ref="A5:B5"/>
    <mergeCell ref="C5:F5"/>
    <mergeCell ref="G5:H5"/>
    <mergeCell ref="I5:J5"/>
    <mergeCell ref="C6:F6"/>
    <mergeCell ref="G6:H6"/>
    <mergeCell ref="I6:J6"/>
    <mergeCell ref="B4:K4"/>
    <mergeCell ref="L2:L4"/>
    <mergeCell ref="A1:B1"/>
    <mergeCell ref="C1:J1"/>
    <mergeCell ref="K1:L1"/>
    <mergeCell ref="B2:K2"/>
    <mergeCell ref="B3:K3"/>
    <mergeCell ref="C8:F8"/>
    <mergeCell ref="G8:H8"/>
    <mergeCell ref="I8:J8"/>
    <mergeCell ref="A6:B8"/>
    <mergeCell ref="C10:F10"/>
    <mergeCell ref="G10:H10"/>
    <mergeCell ref="I10:J10"/>
    <mergeCell ref="C7:F7"/>
    <mergeCell ref="G7:H7"/>
    <mergeCell ref="I7:J7"/>
    <mergeCell ref="C9:F9"/>
    <mergeCell ref="G9:H9"/>
    <mergeCell ref="I9:J9"/>
  </mergeCells>
  <printOptions horizontalCentered="1"/>
  <pageMargins left="0.31496062992126" right="0.31496062992126" top="0.35433070866141703" bottom="0.35433070866141703" header="0.31496062992126" footer="0.31496062992126"/>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48573"/>
  <sheetViews>
    <sheetView view="pageBreakPreview" zoomScale="60" zoomScaleNormal="100" workbookViewId="0">
      <selection sqref="A1:B1"/>
    </sheetView>
  </sheetViews>
  <sheetFormatPr baseColWidth="10" defaultColWidth="11.5703125" defaultRowHeight="15" x14ac:dyDescent="0.25"/>
  <cols>
    <col min="1" max="1" width="13.140625" style="2" customWidth="1"/>
    <col min="2" max="2" width="11.7109375" style="2" customWidth="1"/>
    <col min="3" max="6" width="9.28515625" style="2" customWidth="1"/>
    <col min="7" max="9" width="9.5703125" style="2" customWidth="1"/>
    <col min="10" max="10" width="11.5703125" style="2" customWidth="1"/>
    <col min="11" max="11" width="12.42578125" style="2" customWidth="1"/>
    <col min="12" max="12" width="27.85546875" style="2" customWidth="1"/>
    <col min="13" max="13" width="26.85546875" style="2" customWidth="1"/>
    <col min="14" max="14" width="25.140625" style="2" customWidth="1"/>
    <col min="15" max="16" width="12.5703125" style="2" customWidth="1"/>
    <col min="17" max="16384" width="11.5703125" style="2"/>
  </cols>
  <sheetData>
    <row r="1" spans="1:16 16384:16384" ht="70.150000000000006" customHeight="1" x14ac:dyDescent="0.25">
      <c r="A1" s="48"/>
      <c r="B1" s="48"/>
      <c r="C1" s="49" t="s">
        <v>15</v>
      </c>
      <c r="D1" s="50"/>
      <c r="E1" s="50"/>
      <c r="F1" s="50"/>
      <c r="G1" s="50"/>
      <c r="H1" s="50"/>
      <c r="I1" s="50"/>
      <c r="J1" s="50"/>
      <c r="K1" s="50"/>
      <c r="L1" s="50"/>
      <c r="M1" s="50"/>
      <c r="N1" s="50"/>
      <c r="O1" s="48"/>
      <c r="P1" s="48"/>
      <c r="XFD1" s="27" t="s">
        <v>137</v>
      </c>
    </row>
    <row r="2" spans="1:16 16384:16384" ht="39" customHeight="1" x14ac:dyDescent="0.25">
      <c r="A2" s="3" t="s">
        <v>0</v>
      </c>
      <c r="B2" s="40" t="s">
        <v>23</v>
      </c>
      <c r="C2" s="40"/>
      <c r="D2" s="40"/>
      <c r="E2" s="40"/>
      <c r="F2" s="40"/>
      <c r="G2" s="40"/>
      <c r="H2" s="40"/>
      <c r="I2" s="40"/>
      <c r="J2" s="40"/>
      <c r="K2" s="40"/>
      <c r="L2" s="40"/>
      <c r="M2" s="40"/>
      <c r="N2" s="40"/>
      <c r="O2" s="40"/>
      <c r="P2" s="45" t="s">
        <v>5</v>
      </c>
    </row>
    <row r="3" spans="1:16 16384:16384" ht="39" customHeight="1" x14ac:dyDescent="0.25">
      <c r="A3" s="3" t="s">
        <v>130</v>
      </c>
      <c r="B3" s="40" t="s">
        <v>35</v>
      </c>
      <c r="C3" s="40"/>
      <c r="D3" s="40"/>
      <c r="E3" s="40"/>
      <c r="F3" s="40"/>
      <c r="G3" s="40"/>
      <c r="H3" s="40"/>
      <c r="I3" s="40"/>
      <c r="J3" s="40"/>
      <c r="K3" s="40"/>
      <c r="L3" s="40"/>
      <c r="M3" s="40"/>
      <c r="N3" s="40"/>
      <c r="O3" s="40"/>
      <c r="P3" s="46"/>
    </row>
    <row r="4" spans="1:16 16384:16384" ht="39" customHeight="1" x14ac:dyDescent="0.25">
      <c r="A4" s="7" t="s">
        <v>3</v>
      </c>
      <c r="B4" s="57" t="s">
        <v>24</v>
      </c>
      <c r="C4" s="58"/>
      <c r="D4" s="58"/>
      <c r="E4" s="58"/>
      <c r="F4" s="58"/>
      <c r="G4" s="58"/>
      <c r="H4" s="58"/>
      <c r="I4" s="58"/>
      <c r="J4" s="58"/>
      <c r="K4" s="58"/>
      <c r="L4" s="58"/>
      <c r="M4" s="58"/>
      <c r="N4" s="58"/>
      <c r="O4" s="59"/>
      <c r="P4" s="47"/>
    </row>
    <row r="5" spans="1:16 16384:16384" s="20" customFormat="1" ht="48.6" customHeight="1" x14ac:dyDescent="0.25">
      <c r="A5" s="60" t="s">
        <v>16</v>
      </c>
      <c r="B5" s="60"/>
      <c r="C5" s="60" t="s">
        <v>17</v>
      </c>
      <c r="D5" s="60"/>
      <c r="E5" s="60" t="s">
        <v>18</v>
      </c>
      <c r="F5" s="60"/>
      <c r="G5" s="60" t="s">
        <v>19</v>
      </c>
      <c r="H5" s="60"/>
      <c r="I5" s="60"/>
      <c r="J5" s="60" t="s">
        <v>20</v>
      </c>
      <c r="K5" s="60"/>
      <c r="L5" s="4" t="s">
        <v>21</v>
      </c>
      <c r="M5" s="8" t="s">
        <v>22</v>
      </c>
      <c r="N5" s="4" t="s">
        <v>9</v>
      </c>
      <c r="O5" s="4" t="s">
        <v>39</v>
      </c>
      <c r="P5" s="19" t="s">
        <v>11</v>
      </c>
    </row>
    <row r="6" spans="1:16 16384:16384" ht="139.5" customHeight="1" x14ac:dyDescent="0.25">
      <c r="A6" s="42" t="s">
        <v>36</v>
      </c>
      <c r="B6" s="44"/>
      <c r="C6" s="55" t="s">
        <v>38</v>
      </c>
      <c r="D6" s="56"/>
      <c r="E6" s="55" t="s">
        <v>205</v>
      </c>
      <c r="F6" s="56"/>
      <c r="G6" s="52" t="s">
        <v>311</v>
      </c>
      <c r="H6" s="53"/>
      <c r="I6" s="54"/>
      <c r="J6" s="55" t="s">
        <v>206</v>
      </c>
      <c r="K6" s="56"/>
      <c r="L6" s="39" t="s">
        <v>312</v>
      </c>
      <c r="M6" s="39" t="s">
        <v>313</v>
      </c>
      <c r="N6" s="38" t="s">
        <v>308</v>
      </c>
      <c r="O6" s="28">
        <v>44228</v>
      </c>
      <c r="P6" s="28">
        <v>44439</v>
      </c>
    </row>
    <row r="7" spans="1:16 16384:16384" ht="139.5" customHeight="1" x14ac:dyDescent="0.25">
      <c r="A7" s="42" t="s">
        <v>37</v>
      </c>
      <c r="B7" s="44"/>
      <c r="C7" s="55" t="s">
        <v>38</v>
      </c>
      <c r="D7" s="56"/>
      <c r="E7" s="55" t="s">
        <v>205</v>
      </c>
      <c r="F7" s="56"/>
      <c r="G7" s="52" t="s">
        <v>309</v>
      </c>
      <c r="H7" s="53"/>
      <c r="I7" s="54"/>
      <c r="J7" s="55" t="s">
        <v>206</v>
      </c>
      <c r="K7" s="56"/>
      <c r="L7" s="37" t="s">
        <v>310</v>
      </c>
      <c r="M7" s="39" t="s">
        <v>314</v>
      </c>
      <c r="N7" s="38" t="s">
        <v>308</v>
      </c>
      <c r="O7" s="28">
        <v>44228</v>
      </c>
      <c r="P7" s="28">
        <v>44439</v>
      </c>
    </row>
    <row r="1048570" spans="5:5" ht="60" x14ac:dyDescent="0.25">
      <c r="E1048570" s="34" t="s">
        <v>203</v>
      </c>
    </row>
    <row r="1048571" spans="5:5" ht="60" x14ac:dyDescent="0.25">
      <c r="E1048571" s="34" t="s">
        <v>204</v>
      </c>
    </row>
    <row r="1048572" spans="5:5" ht="60" x14ac:dyDescent="0.25">
      <c r="E1048572" s="34" t="s">
        <v>202</v>
      </c>
    </row>
    <row r="1048573" spans="5:5" ht="60" x14ac:dyDescent="0.25">
      <c r="E1048573" s="34" t="s">
        <v>205</v>
      </c>
    </row>
  </sheetData>
  <sheetProtection algorithmName="SHA-512" hashValue="dtsZnNTqlNAegbyNnVmKkwUfOunljNVGD+/OPgTkkY3JveZBALBi19mdcVQOpMj1xrAIxl1nUQWkdVgXIiyLbw==" saltValue="pHy/aIsVgFY4MmRgz/67WQ==" spinCount="100000" sheet="1" objects="1" scenarios="1"/>
  <autoFilter ref="A5:P5">
    <filterColumn colId="0" showButton="0"/>
    <filterColumn colId="2" showButton="0"/>
    <filterColumn colId="4" showButton="0"/>
    <filterColumn colId="6" showButton="0"/>
    <filterColumn colId="7" showButton="0"/>
    <filterColumn colId="9" showButton="0"/>
  </autoFilter>
  <mergeCells count="22">
    <mergeCell ref="C5:D5"/>
    <mergeCell ref="E5:F5"/>
    <mergeCell ref="G5:I5"/>
    <mergeCell ref="A5:B5"/>
    <mergeCell ref="J5:K5"/>
    <mergeCell ref="A1:B1"/>
    <mergeCell ref="C1:N1"/>
    <mergeCell ref="O1:P1"/>
    <mergeCell ref="B2:O2"/>
    <mergeCell ref="P2:P4"/>
    <mergeCell ref="B3:O3"/>
    <mergeCell ref="B4:O4"/>
    <mergeCell ref="G6:I6"/>
    <mergeCell ref="G7:I7"/>
    <mergeCell ref="J6:K6"/>
    <mergeCell ref="J7:K7"/>
    <mergeCell ref="A6:B6"/>
    <mergeCell ref="A7:B7"/>
    <mergeCell ref="C6:D6"/>
    <mergeCell ref="C7:D7"/>
    <mergeCell ref="E6:F6"/>
    <mergeCell ref="E7:F7"/>
  </mergeCells>
  <dataValidations count="1">
    <dataValidation type="list" allowBlank="1" showInputMessage="1" showErrorMessage="1" sqref="E6:F7">
      <formula1>$E$1048570:$E$1048573</formula1>
    </dataValidation>
  </dataValidations>
  <printOptions horizontalCentered="1"/>
  <pageMargins left="0.31496062992125984" right="0.31496062992125984" top="0.35433070866141736" bottom="0.35433070866141736" header="0.31496062992125984" footer="0.31496062992125984"/>
  <pageSetup scale="60" orientation="landscape" r:id="rId1"/>
  <colBreaks count="1" manualBreakCount="1">
    <brk id="1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
  <sheetViews>
    <sheetView view="pageBreakPreview" zoomScale="60" zoomScaleNormal="100" workbookViewId="0">
      <selection sqref="A1:B1"/>
    </sheetView>
  </sheetViews>
  <sheetFormatPr baseColWidth="10" defaultColWidth="11.5703125" defaultRowHeight="15" x14ac:dyDescent="0.25"/>
  <cols>
    <col min="1" max="1" width="15" style="2" customWidth="1"/>
    <col min="2" max="2" width="8.42578125" style="2" customWidth="1"/>
    <col min="3" max="4" width="10.85546875" style="2" customWidth="1"/>
    <col min="5" max="5" width="11" style="2" customWidth="1"/>
    <col min="6" max="6" width="10.85546875" style="2" customWidth="1"/>
    <col min="7" max="8" width="10.5703125" style="2" customWidth="1"/>
    <col min="9" max="9" width="11.7109375" style="2" customWidth="1"/>
    <col min="10" max="10" width="8.5703125" style="2" customWidth="1"/>
    <col min="11" max="12" width="12.5703125" style="2" customWidth="1"/>
    <col min="13" max="16384" width="11.5703125" style="2"/>
  </cols>
  <sheetData>
    <row r="1" spans="1:12 16384:16384" ht="70.150000000000006" customHeight="1" x14ac:dyDescent="0.25">
      <c r="A1" s="48"/>
      <c r="B1" s="48"/>
      <c r="C1" s="49" t="s">
        <v>25</v>
      </c>
      <c r="D1" s="50"/>
      <c r="E1" s="50"/>
      <c r="F1" s="50"/>
      <c r="G1" s="50"/>
      <c r="H1" s="50"/>
      <c r="I1" s="50"/>
      <c r="J1" s="50"/>
      <c r="K1" s="48"/>
      <c r="L1" s="48"/>
      <c r="XFD1" s="27" t="s">
        <v>137</v>
      </c>
    </row>
    <row r="2" spans="1:12 16384:16384" ht="42.75" customHeight="1" x14ac:dyDescent="0.25">
      <c r="A2" s="3" t="s">
        <v>0</v>
      </c>
      <c r="B2" s="40" t="s">
        <v>2</v>
      </c>
      <c r="C2" s="40"/>
      <c r="D2" s="40"/>
      <c r="E2" s="40"/>
      <c r="F2" s="40"/>
      <c r="G2" s="40"/>
      <c r="H2" s="40"/>
      <c r="I2" s="40"/>
      <c r="J2" s="40"/>
      <c r="K2" s="40"/>
      <c r="L2" s="45" t="s">
        <v>5</v>
      </c>
    </row>
    <row r="3" spans="1:12 16384:16384" ht="42.75" customHeight="1" x14ac:dyDescent="0.25">
      <c r="A3" s="3" t="s">
        <v>130</v>
      </c>
      <c r="B3" s="40" t="s">
        <v>219</v>
      </c>
      <c r="C3" s="40"/>
      <c r="D3" s="40"/>
      <c r="E3" s="40"/>
      <c r="F3" s="40"/>
      <c r="G3" s="40"/>
      <c r="H3" s="40"/>
      <c r="I3" s="40"/>
      <c r="J3" s="40"/>
      <c r="K3" s="40"/>
      <c r="L3" s="46"/>
    </row>
    <row r="4" spans="1:12 16384:16384" ht="42.75" customHeight="1" x14ac:dyDescent="0.25">
      <c r="A4" s="3" t="s">
        <v>3</v>
      </c>
      <c r="B4" s="42" t="s">
        <v>27</v>
      </c>
      <c r="C4" s="43"/>
      <c r="D4" s="43"/>
      <c r="E4" s="43"/>
      <c r="F4" s="43"/>
      <c r="G4" s="43"/>
      <c r="H4" s="43"/>
      <c r="I4" s="43"/>
      <c r="J4" s="43"/>
      <c r="K4" s="44"/>
      <c r="L4" s="47"/>
    </row>
    <row r="5" spans="1:12 16384:16384" s="5" customFormat="1" ht="30.6" customHeight="1" x14ac:dyDescent="0.25">
      <c r="A5" s="51" t="s">
        <v>6</v>
      </c>
      <c r="B5" s="51"/>
      <c r="C5" s="51" t="s">
        <v>7</v>
      </c>
      <c r="D5" s="51"/>
      <c r="E5" s="51"/>
      <c r="F5" s="51"/>
      <c r="G5" s="51" t="s">
        <v>8</v>
      </c>
      <c r="H5" s="51"/>
      <c r="I5" s="51" t="s">
        <v>9</v>
      </c>
      <c r="J5" s="51"/>
      <c r="K5" s="4" t="s">
        <v>10</v>
      </c>
      <c r="L5" s="4" t="s">
        <v>11</v>
      </c>
    </row>
    <row r="6" spans="1:12 16384:16384" ht="86.25" customHeight="1" x14ac:dyDescent="0.25">
      <c r="A6" s="61" t="s">
        <v>40</v>
      </c>
      <c r="B6" s="62"/>
      <c r="C6" s="40" t="s">
        <v>43</v>
      </c>
      <c r="D6" s="40"/>
      <c r="E6" s="40"/>
      <c r="F6" s="40"/>
      <c r="G6" s="40" t="s">
        <v>224</v>
      </c>
      <c r="H6" s="40"/>
      <c r="I6" s="41" t="s">
        <v>42</v>
      </c>
      <c r="J6" s="41"/>
      <c r="K6" s="28">
        <v>44470</v>
      </c>
      <c r="L6" s="28">
        <v>44561</v>
      </c>
    </row>
    <row r="7" spans="1:12 16384:16384" ht="86.25" customHeight="1" x14ac:dyDescent="0.25">
      <c r="A7" s="63"/>
      <c r="B7" s="64"/>
      <c r="C7" s="40" t="s">
        <v>44</v>
      </c>
      <c r="D7" s="40"/>
      <c r="E7" s="40"/>
      <c r="F7" s="40"/>
      <c r="G7" s="40" t="s">
        <v>225</v>
      </c>
      <c r="H7" s="40"/>
      <c r="I7" s="41" t="s">
        <v>42</v>
      </c>
      <c r="J7" s="41"/>
      <c r="K7" s="28">
        <v>44470</v>
      </c>
      <c r="L7" s="28">
        <v>44561</v>
      </c>
    </row>
    <row r="8" spans="1:12 16384:16384" ht="86.25" customHeight="1" x14ac:dyDescent="0.25">
      <c r="A8" s="61" t="s">
        <v>41</v>
      </c>
      <c r="B8" s="62"/>
      <c r="C8" s="40" t="s">
        <v>209</v>
      </c>
      <c r="D8" s="40"/>
      <c r="E8" s="40"/>
      <c r="F8" s="40"/>
      <c r="G8" s="40" t="s">
        <v>226</v>
      </c>
      <c r="H8" s="40"/>
      <c r="I8" s="41" t="s">
        <v>42</v>
      </c>
      <c r="J8" s="41"/>
      <c r="K8" s="28">
        <v>44470</v>
      </c>
      <c r="L8" s="28">
        <v>44561</v>
      </c>
    </row>
    <row r="9" spans="1:12 16384:16384" ht="86.25" customHeight="1" x14ac:dyDescent="0.25">
      <c r="A9" s="63"/>
      <c r="B9" s="64"/>
      <c r="C9" s="40" t="s">
        <v>207</v>
      </c>
      <c r="D9" s="40"/>
      <c r="E9" s="40"/>
      <c r="F9" s="40"/>
      <c r="G9" s="40" t="s">
        <v>227</v>
      </c>
      <c r="H9" s="40"/>
      <c r="I9" s="41" t="s">
        <v>208</v>
      </c>
      <c r="J9" s="41"/>
      <c r="K9" s="28">
        <v>44470</v>
      </c>
      <c r="L9" s="28">
        <v>44561</v>
      </c>
    </row>
    <row r="10" spans="1:12 16384:16384" ht="102" customHeight="1" x14ac:dyDescent="0.25">
      <c r="A10" s="61" t="s">
        <v>210</v>
      </c>
      <c r="B10" s="62"/>
      <c r="C10" s="40" t="s">
        <v>211</v>
      </c>
      <c r="D10" s="40"/>
      <c r="E10" s="40"/>
      <c r="F10" s="40"/>
      <c r="G10" s="40" t="s">
        <v>213</v>
      </c>
      <c r="H10" s="40"/>
      <c r="I10" s="41" t="s">
        <v>212</v>
      </c>
      <c r="J10" s="41"/>
      <c r="K10" s="28">
        <v>44470</v>
      </c>
      <c r="L10" s="28">
        <v>44561</v>
      </c>
    </row>
    <row r="11" spans="1:12 16384:16384" ht="102" customHeight="1" x14ac:dyDescent="0.25">
      <c r="A11" s="63"/>
      <c r="B11" s="64"/>
      <c r="C11" s="40" t="s">
        <v>214</v>
      </c>
      <c r="D11" s="40"/>
      <c r="E11" s="40"/>
      <c r="F11" s="40"/>
      <c r="G11" s="40" t="s">
        <v>228</v>
      </c>
      <c r="H11" s="40"/>
      <c r="I11" s="41" t="s">
        <v>201</v>
      </c>
      <c r="J11" s="41"/>
      <c r="K11" s="28">
        <v>44470</v>
      </c>
      <c r="L11" s="28">
        <v>44578</v>
      </c>
    </row>
  </sheetData>
  <sheetProtection algorithmName="SHA-512" hashValue="A2RaRcUazBlJlD8UXdLeh3ZKdz+/iuXynHPtRgBkO6RaTfyym1hqVYDzkg6Aq4PDZ5RZeNhBFRufh9wF/c5dwQ==" saltValue="hsCAfLt4wtrfJjdCfmsxgQ==" spinCount="100000" sheet="1" objects="1" scenarios="1"/>
  <autoFilter ref="A5:L5">
    <filterColumn colId="0" showButton="0"/>
    <filterColumn colId="2" showButton="0"/>
    <filterColumn colId="3" showButton="0"/>
    <filterColumn colId="4" showButton="0"/>
    <filterColumn colId="6" showButton="0"/>
    <filterColumn colId="8" showButton="0"/>
  </autoFilter>
  <mergeCells count="32">
    <mergeCell ref="A10:B11"/>
    <mergeCell ref="C10:F10"/>
    <mergeCell ref="G10:H10"/>
    <mergeCell ref="I10:J10"/>
    <mergeCell ref="C11:F11"/>
    <mergeCell ref="G11:H11"/>
    <mergeCell ref="I11:J11"/>
    <mergeCell ref="G8:H8"/>
    <mergeCell ref="A8:B9"/>
    <mergeCell ref="C8:F8"/>
    <mergeCell ref="I8:J8"/>
    <mergeCell ref="C9:F9"/>
    <mergeCell ref="G9:H9"/>
    <mergeCell ref="I9:J9"/>
    <mergeCell ref="A5:B5"/>
    <mergeCell ref="C5:F5"/>
    <mergeCell ref="G5:H5"/>
    <mergeCell ref="I5:J5"/>
    <mergeCell ref="A6:B7"/>
    <mergeCell ref="C6:F6"/>
    <mergeCell ref="G6:H6"/>
    <mergeCell ref="I6:J6"/>
    <mergeCell ref="C7:F7"/>
    <mergeCell ref="G7:H7"/>
    <mergeCell ref="I7:J7"/>
    <mergeCell ref="A1:B1"/>
    <mergeCell ref="C1:J1"/>
    <mergeCell ref="K1:L1"/>
    <mergeCell ref="B2:K2"/>
    <mergeCell ref="L2:L4"/>
    <mergeCell ref="B3:K3"/>
    <mergeCell ref="B4:K4"/>
  </mergeCells>
  <printOptions horizontalCentered="1"/>
  <pageMargins left="0.31496062992126" right="0.31496062992126" top="0.35433070866141703" bottom="0.35433070866141703" header="0.31496062992126" footer="0.31496062992126"/>
  <pageSetup scale="99" orientation="landscape" r:id="rId1"/>
  <colBreaks count="1" manualBreakCount="1">
    <brk id="12"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
  <sheetViews>
    <sheetView zoomScaleNormal="100" workbookViewId="0">
      <selection activeCell="C7" sqref="C7:F7"/>
    </sheetView>
  </sheetViews>
  <sheetFormatPr baseColWidth="10" defaultColWidth="11.5703125" defaultRowHeight="15" x14ac:dyDescent="0.25"/>
  <cols>
    <col min="1" max="1" width="15.85546875" style="2" customWidth="1"/>
    <col min="2" max="2" width="10.140625" style="2" customWidth="1"/>
    <col min="3" max="3" width="10.85546875" style="2" customWidth="1"/>
    <col min="4" max="5" width="9.5703125" style="2" customWidth="1"/>
    <col min="6" max="6" width="8" style="2" customWidth="1"/>
    <col min="7" max="7" width="11.5703125" style="2" customWidth="1"/>
    <col min="8" max="9" width="11.7109375" style="2" customWidth="1"/>
    <col min="10" max="10" width="8.42578125" style="2" customWidth="1"/>
    <col min="11" max="12" width="12.5703125" style="2" customWidth="1"/>
    <col min="13" max="16384" width="11.5703125" style="2"/>
  </cols>
  <sheetData>
    <row r="1" spans="1:12 16384:16384" ht="70.150000000000006" customHeight="1" x14ac:dyDescent="0.25">
      <c r="A1" s="48"/>
      <c r="B1" s="48"/>
      <c r="C1" s="49" t="s">
        <v>26</v>
      </c>
      <c r="D1" s="50"/>
      <c r="E1" s="50"/>
      <c r="F1" s="50"/>
      <c r="G1" s="50"/>
      <c r="H1" s="50"/>
      <c r="I1" s="50"/>
      <c r="J1" s="50"/>
      <c r="K1" s="48"/>
      <c r="L1" s="48"/>
      <c r="XFD1" s="27" t="s">
        <v>137</v>
      </c>
    </row>
    <row r="2" spans="1:12 16384:16384" ht="50.25" customHeight="1" x14ac:dyDescent="0.25">
      <c r="A2" s="3" t="s">
        <v>0</v>
      </c>
      <c r="B2" s="42" t="s">
        <v>218</v>
      </c>
      <c r="C2" s="43"/>
      <c r="D2" s="43"/>
      <c r="E2" s="43"/>
      <c r="F2" s="43"/>
      <c r="G2" s="43"/>
      <c r="H2" s="43"/>
      <c r="I2" s="43"/>
      <c r="J2" s="43"/>
      <c r="K2" s="44"/>
      <c r="L2" s="45" t="s">
        <v>5</v>
      </c>
    </row>
    <row r="3" spans="1:12 16384:16384" ht="50.25" customHeight="1" x14ac:dyDescent="0.25">
      <c r="A3" s="3" t="s">
        <v>130</v>
      </c>
      <c r="B3" s="40" t="s">
        <v>220</v>
      </c>
      <c r="C3" s="40"/>
      <c r="D3" s="40"/>
      <c r="E3" s="40"/>
      <c r="F3" s="40"/>
      <c r="G3" s="40"/>
      <c r="H3" s="40"/>
      <c r="I3" s="40"/>
      <c r="J3" s="40"/>
      <c r="K3" s="40"/>
      <c r="L3" s="46"/>
    </row>
    <row r="4" spans="1:12 16384:16384" ht="50.25" customHeight="1" x14ac:dyDescent="0.25">
      <c r="A4" s="3" t="s">
        <v>3</v>
      </c>
      <c r="B4" s="42" t="s">
        <v>28</v>
      </c>
      <c r="C4" s="43"/>
      <c r="D4" s="43"/>
      <c r="E4" s="43"/>
      <c r="F4" s="43"/>
      <c r="G4" s="43"/>
      <c r="H4" s="43"/>
      <c r="I4" s="43"/>
      <c r="J4" s="43"/>
      <c r="K4" s="44"/>
      <c r="L4" s="47"/>
    </row>
    <row r="5" spans="1:12 16384:16384" s="5" customFormat="1" ht="30.6" customHeight="1" x14ac:dyDescent="0.25">
      <c r="A5" s="51" t="s">
        <v>6</v>
      </c>
      <c r="B5" s="51"/>
      <c r="C5" s="51" t="s">
        <v>7</v>
      </c>
      <c r="D5" s="51"/>
      <c r="E5" s="51"/>
      <c r="F5" s="51"/>
      <c r="G5" s="51" t="s">
        <v>8</v>
      </c>
      <c r="H5" s="51"/>
      <c r="I5" s="51" t="s">
        <v>9</v>
      </c>
      <c r="J5" s="51"/>
      <c r="K5" s="4" t="s">
        <v>10</v>
      </c>
      <c r="L5" s="4" t="s">
        <v>11</v>
      </c>
    </row>
    <row r="6" spans="1:12 16384:16384" ht="73.5" customHeight="1" x14ac:dyDescent="0.25">
      <c r="A6" s="61" t="s">
        <v>251</v>
      </c>
      <c r="B6" s="62"/>
      <c r="C6" s="65" t="s">
        <v>252</v>
      </c>
      <c r="D6" s="65"/>
      <c r="E6" s="65"/>
      <c r="F6" s="65"/>
      <c r="G6" s="40" t="s">
        <v>216</v>
      </c>
      <c r="H6" s="40"/>
      <c r="I6" s="41" t="s">
        <v>208</v>
      </c>
      <c r="J6" s="41"/>
      <c r="K6" s="28" t="s">
        <v>266</v>
      </c>
      <c r="L6" s="28" t="s">
        <v>268</v>
      </c>
    </row>
    <row r="7" spans="1:12 16384:16384" ht="73.5" customHeight="1" x14ac:dyDescent="0.25">
      <c r="A7" s="63"/>
      <c r="B7" s="64"/>
      <c r="C7" s="40" t="s">
        <v>250</v>
      </c>
      <c r="D7" s="40"/>
      <c r="E7" s="40"/>
      <c r="F7" s="40"/>
      <c r="G7" s="40" t="s">
        <v>241</v>
      </c>
      <c r="H7" s="40"/>
      <c r="I7" s="41" t="s">
        <v>208</v>
      </c>
      <c r="J7" s="41"/>
      <c r="K7" s="28">
        <v>44197</v>
      </c>
      <c r="L7" s="28">
        <v>44561</v>
      </c>
    </row>
    <row r="8" spans="1:12 16384:16384" ht="84.75" customHeight="1" x14ac:dyDescent="0.25">
      <c r="A8" s="61" t="s">
        <v>215</v>
      </c>
      <c r="B8" s="62"/>
      <c r="C8" s="40" t="s">
        <v>315</v>
      </c>
      <c r="D8" s="40"/>
      <c r="E8" s="40"/>
      <c r="F8" s="40"/>
      <c r="G8" s="40" t="s">
        <v>216</v>
      </c>
      <c r="H8" s="40"/>
      <c r="I8" s="41" t="s">
        <v>217</v>
      </c>
      <c r="J8" s="41"/>
      <c r="K8" s="28">
        <v>44228</v>
      </c>
      <c r="L8" s="28">
        <v>44439</v>
      </c>
    </row>
    <row r="9" spans="1:12 16384:16384" ht="84.75" customHeight="1" x14ac:dyDescent="0.25">
      <c r="A9" s="63"/>
      <c r="B9" s="64"/>
      <c r="C9" s="40" t="s">
        <v>254</v>
      </c>
      <c r="D9" s="40"/>
      <c r="E9" s="40"/>
      <c r="F9" s="40"/>
      <c r="G9" s="40" t="s">
        <v>216</v>
      </c>
      <c r="H9" s="40"/>
      <c r="I9" s="41" t="s">
        <v>217</v>
      </c>
      <c r="J9" s="41"/>
      <c r="K9" s="28">
        <v>44228</v>
      </c>
      <c r="L9" s="28">
        <v>44439</v>
      </c>
    </row>
    <row r="10" spans="1:12 16384:16384" ht="91.5" customHeight="1" x14ac:dyDescent="0.25">
      <c r="A10" s="55" t="s">
        <v>257</v>
      </c>
      <c r="B10" s="56"/>
      <c r="C10" s="66" t="s">
        <v>245</v>
      </c>
      <c r="D10" s="66"/>
      <c r="E10" s="66"/>
      <c r="F10" s="66"/>
      <c r="G10" s="40" t="s">
        <v>246</v>
      </c>
      <c r="H10" s="40"/>
      <c r="I10" s="41" t="s">
        <v>201</v>
      </c>
      <c r="J10" s="41"/>
      <c r="K10" s="28">
        <v>44197</v>
      </c>
      <c r="L10" s="28">
        <v>44592</v>
      </c>
    </row>
    <row r="11" spans="1:12 16384:16384" ht="96.75" customHeight="1" x14ac:dyDescent="0.25">
      <c r="A11" s="55" t="s">
        <v>253</v>
      </c>
      <c r="B11" s="56"/>
      <c r="C11" s="42" t="s">
        <v>255</v>
      </c>
      <c r="D11" s="43"/>
      <c r="E11" s="43"/>
      <c r="F11" s="44"/>
      <c r="G11" s="40" t="s">
        <v>256</v>
      </c>
      <c r="H11" s="40"/>
      <c r="I11" s="41" t="s">
        <v>208</v>
      </c>
      <c r="J11" s="41"/>
      <c r="K11" s="28">
        <v>44228</v>
      </c>
      <c r="L11" s="28">
        <v>44561</v>
      </c>
    </row>
  </sheetData>
  <autoFilter ref="A5:L11">
    <filterColumn colId="0" showButton="0"/>
    <filterColumn colId="2" showButton="0"/>
    <filterColumn colId="3" showButton="0"/>
    <filterColumn colId="4" showButton="0"/>
    <filterColumn colId="6" showButton="0"/>
    <filterColumn colId="8" showButton="0"/>
  </autoFilter>
  <mergeCells count="33">
    <mergeCell ref="C10:F10"/>
    <mergeCell ref="G10:H10"/>
    <mergeCell ref="I10:J10"/>
    <mergeCell ref="A10:B10"/>
    <mergeCell ref="A11:B11"/>
    <mergeCell ref="C11:F11"/>
    <mergeCell ref="G11:H11"/>
    <mergeCell ref="I11:J11"/>
    <mergeCell ref="A8:B9"/>
    <mergeCell ref="C8:F8"/>
    <mergeCell ref="G8:H8"/>
    <mergeCell ref="I8:J8"/>
    <mergeCell ref="C9:F9"/>
    <mergeCell ref="G9:H9"/>
    <mergeCell ref="I9:J9"/>
    <mergeCell ref="A5:B5"/>
    <mergeCell ref="C5:F5"/>
    <mergeCell ref="G5:H5"/>
    <mergeCell ref="I5:J5"/>
    <mergeCell ref="A6:B7"/>
    <mergeCell ref="C6:F6"/>
    <mergeCell ref="G6:H6"/>
    <mergeCell ref="I6:J6"/>
    <mergeCell ref="C7:F7"/>
    <mergeCell ref="G7:H7"/>
    <mergeCell ref="I7:J7"/>
    <mergeCell ref="A1:B1"/>
    <mergeCell ref="C1:J1"/>
    <mergeCell ref="K1:L1"/>
    <mergeCell ref="B2:K2"/>
    <mergeCell ref="L2:L4"/>
    <mergeCell ref="B3:K3"/>
    <mergeCell ref="B4:K4"/>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3"/>
  <sheetViews>
    <sheetView zoomScaleNormal="100" workbookViewId="0">
      <selection activeCell="A12" sqref="A12:B12"/>
    </sheetView>
  </sheetViews>
  <sheetFormatPr baseColWidth="10" defaultColWidth="11.5703125" defaultRowHeight="15" x14ac:dyDescent="0.25"/>
  <cols>
    <col min="1" max="1" width="14.42578125" style="2" customWidth="1"/>
    <col min="2" max="6" width="9.28515625" style="2" customWidth="1"/>
    <col min="7" max="7" width="11.5703125" style="2" customWidth="1"/>
    <col min="8" max="8" width="11.140625" style="2" customWidth="1"/>
    <col min="9" max="9" width="11.7109375" style="2" customWidth="1"/>
    <col min="10" max="10" width="13.85546875" style="2" customWidth="1"/>
    <col min="11" max="12" width="11.5703125" style="2" customWidth="1"/>
    <col min="13" max="16384" width="11.5703125" style="2"/>
  </cols>
  <sheetData>
    <row r="1" spans="1:12 16384:16384" ht="70.150000000000006" customHeight="1" x14ac:dyDescent="0.25">
      <c r="A1" s="48"/>
      <c r="B1" s="48"/>
      <c r="C1" s="49" t="s">
        <v>29</v>
      </c>
      <c r="D1" s="50"/>
      <c r="E1" s="50"/>
      <c r="F1" s="50"/>
      <c r="G1" s="50"/>
      <c r="H1" s="50"/>
      <c r="I1" s="50"/>
      <c r="J1" s="50"/>
      <c r="K1" s="48"/>
      <c r="L1" s="48"/>
      <c r="XFD1" s="27" t="s">
        <v>137</v>
      </c>
    </row>
    <row r="2" spans="1:12 16384:16384" ht="52.5" customHeight="1" x14ac:dyDescent="0.25">
      <c r="A2" s="3" t="s">
        <v>0</v>
      </c>
      <c r="B2" s="40" t="s">
        <v>31</v>
      </c>
      <c r="C2" s="40"/>
      <c r="D2" s="40"/>
      <c r="E2" s="40"/>
      <c r="F2" s="40"/>
      <c r="G2" s="40"/>
      <c r="H2" s="40"/>
      <c r="I2" s="40"/>
      <c r="J2" s="40"/>
      <c r="K2" s="40"/>
      <c r="L2" s="45" t="s">
        <v>5</v>
      </c>
    </row>
    <row r="3" spans="1:12 16384:16384" ht="52.5" customHeight="1" x14ac:dyDescent="0.25">
      <c r="A3" s="3" t="s">
        <v>130</v>
      </c>
      <c r="B3" s="40" t="s">
        <v>222</v>
      </c>
      <c r="C3" s="40"/>
      <c r="D3" s="40"/>
      <c r="E3" s="40"/>
      <c r="F3" s="40"/>
      <c r="G3" s="40"/>
      <c r="H3" s="40"/>
      <c r="I3" s="40"/>
      <c r="J3" s="40"/>
      <c r="K3" s="40"/>
      <c r="L3" s="46"/>
    </row>
    <row r="4" spans="1:12 16384:16384" ht="54" customHeight="1" x14ac:dyDescent="0.25">
      <c r="A4" s="3" t="s">
        <v>3</v>
      </c>
      <c r="B4" s="42" t="s">
        <v>30</v>
      </c>
      <c r="C4" s="43"/>
      <c r="D4" s="43"/>
      <c r="E4" s="43"/>
      <c r="F4" s="43"/>
      <c r="G4" s="43"/>
      <c r="H4" s="43"/>
      <c r="I4" s="43"/>
      <c r="J4" s="43"/>
      <c r="K4" s="44"/>
      <c r="L4" s="47"/>
    </row>
    <row r="5" spans="1:12 16384:16384" s="5" customFormat="1" ht="30.6" customHeight="1" x14ac:dyDescent="0.25">
      <c r="A5" s="51" t="s">
        <v>6</v>
      </c>
      <c r="B5" s="51"/>
      <c r="C5" s="51" t="s">
        <v>7</v>
      </c>
      <c r="D5" s="51"/>
      <c r="E5" s="51"/>
      <c r="F5" s="51"/>
      <c r="G5" s="51" t="s">
        <v>8</v>
      </c>
      <c r="H5" s="51"/>
      <c r="I5" s="51" t="s">
        <v>9</v>
      </c>
      <c r="J5" s="51"/>
      <c r="K5" s="4" t="s">
        <v>10</v>
      </c>
      <c r="L5" s="4" t="s">
        <v>11</v>
      </c>
    </row>
    <row r="6" spans="1:12 16384:16384" ht="71.25" customHeight="1" x14ac:dyDescent="0.25">
      <c r="A6" s="61" t="s">
        <v>237</v>
      </c>
      <c r="B6" s="62"/>
      <c r="C6" s="40" t="s">
        <v>223</v>
      </c>
      <c r="D6" s="40"/>
      <c r="E6" s="40"/>
      <c r="F6" s="40"/>
      <c r="G6" s="40" t="s">
        <v>229</v>
      </c>
      <c r="H6" s="40"/>
      <c r="I6" s="41" t="s">
        <v>269</v>
      </c>
      <c r="J6" s="41"/>
      <c r="K6" s="28">
        <v>44197</v>
      </c>
      <c r="L6" s="28">
        <v>44227</v>
      </c>
    </row>
    <row r="7" spans="1:12 16384:16384" ht="71.25" customHeight="1" x14ac:dyDescent="0.25">
      <c r="A7" s="67"/>
      <c r="B7" s="68"/>
      <c r="C7" s="40" t="s">
        <v>231</v>
      </c>
      <c r="D7" s="40"/>
      <c r="E7" s="40"/>
      <c r="F7" s="40"/>
      <c r="G7" s="40" t="s">
        <v>230</v>
      </c>
      <c r="H7" s="40"/>
      <c r="I7" s="41" t="s">
        <v>201</v>
      </c>
      <c r="J7" s="41"/>
      <c r="K7" s="28">
        <v>44197</v>
      </c>
      <c r="L7" s="28">
        <v>44227</v>
      </c>
    </row>
    <row r="8" spans="1:12 16384:16384" ht="82.5" customHeight="1" x14ac:dyDescent="0.25">
      <c r="A8" s="67"/>
      <c r="B8" s="68"/>
      <c r="C8" s="40" t="s">
        <v>236</v>
      </c>
      <c r="D8" s="40"/>
      <c r="E8" s="40"/>
      <c r="F8" s="40"/>
      <c r="G8" s="40" t="s">
        <v>232</v>
      </c>
      <c r="H8" s="40"/>
      <c r="I8" s="41" t="s">
        <v>234</v>
      </c>
      <c r="J8" s="41"/>
      <c r="K8" s="28">
        <v>44197</v>
      </c>
      <c r="L8" s="28">
        <v>44592</v>
      </c>
    </row>
    <row r="9" spans="1:12 16384:16384" ht="93" customHeight="1" x14ac:dyDescent="0.25">
      <c r="A9" s="63"/>
      <c r="B9" s="64"/>
      <c r="C9" s="40" t="s">
        <v>235</v>
      </c>
      <c r="D9" s="40"/>
      <c r="E9" s="40"/>
      <c r="F9" s="40"/>
      <c r="G9" s="40" t="s">
        <v>233</v>
      </c>
      <c r="H9" s="40"/>
      <c r="I9" s="41" t="s">
        <v>269</v>
      </c>
      <c r="J9" s="41"/>
      <c r="K9" s="28">
        <v>44197</v>
      </c>
      <c r="L9" s="28">
        <v>44592</v>
      </c>
    </row>
    <row r="10" spans="1:12 16384:16384" ht="73.900000000000006" customHeight="1" x14ac:dyDescent="0.25">
      <c r="A10" s="61" t="s">
        <v>238</v>
      </c>
      <c r="B10" s="62"/>
      <c r="C10" s="40" t="s">
        <v>239</v>
      </c>
      <c r="D10" s="40"/>
      <c r="E10" s="40"/>
      <c r="F10" s="40"/>
      <c r="G10" s="40" t="s">
        <v>240</v>
      </c>
      <c r="H10" s="40"/>
      <c r="I10" s="41" t="s">
        <v>208</v>
      </c>
      <c r="J10" s="41"/>
      <c r="K10" s="28">
        <v>44197</v>
      </c>
      <c r="L10" s="28">
        <v>44561</v>
      </c>
    </row>
    <row r="11" spans="1:12 16384:16384" ht="72" customHeight="1" x14ac:dyDescent="0.25">
      <c r="A11" s="55" t="s">
        <v>247</v>
      </c>
      <c r="B11" s="56"/>
      <c r="C11" s="66" t="s">
        <v>248</v>
      </c>
      <c r="D11" s="66"/>
      <c r="E11" s="66"/>
      <c r="F11" s="66"/>
      <c r="G11" s="40" t="s">
        <v>249</v>
      </c>
      <c r="H11" s="40"/>
      <c r="I11" s="41" t="s">
        <v>208</v>
      </c>
      <c r="J11" s="41"/>
      <c r="K11" s="28">
        <v>44228</v>
      </c>
      <c r="L11" s="28">
        <v>44561</v>
      </c>
    </row>
    <row r="12" spans="1:12 16384:16384" ht="72" customHeight="1" x14ac:dyDescent="0.25">
      <c r="A12" s="55" t="s">
        <v>242</v>
      </c>
      <c r="B12" s="56"/>
      <c r="C12" s="65" t="s">
        <v>270</v>
      </c>
      <c r="D12" s="65"/>
      <c r="E12" s="65"/>
      <c r="F12" s="65"/>
      <c r="G12" s="40" t="s">
        <v>243</v>
      </c>
      <c r="H12" s="40"/>
      <c r="I12" s="41" t="s">
        <v>208</v>
      </c>
      <c r="J12" s="41"/>
      <c r="K12" s="28">
        <v>44197</v>
      </c>
      <c r="L12" s="28">
        <v>44561</v>
      </c>
    </row>
    <row r="13" spans="1:12 16384:16384" ht="81.75" customHeight="1" x14ac:dyDescent="0.25">
      <c r="A13" s="55" t="s">
        <v>244</v>
      </c>
      <c r="B13" s="56"/>
      <c r="C13" s="66" t="s">
        <v>245</v>
      </c>
      <c r="D13" s="66"/>
      <c r="E13" s="66"/>
      <c r="F13" s="66"/>
      <c r="G13" s="40" t="s">
        <v>246</v>
      </c>
      <c r="H13" s="40"/>
      <c r="I13" s="41" t="s">
        <v>201</v>
      </c>
      <c r="J13" s="41"/>
      <c r="K13" s="28">
        <v>44197</v>
      </c>
      <c r="L13" s="28">
        <v>44592</v>
      </c>
    </row>
  </sheetData>
  <autoFilter ref="A5:L13">
    <filterColumn colId="0" showButton="0"/>
    <filterColumn colId="2" showButton="0"/>
    <filterColumn colId="3" showButton="0"/>
    <filterColumn colId="4" showButton="0"/>
    <filterColumn colId="6" showButton="0"/>
    <filterColumn colId="8" showButton="0"/>
  </autoFilter>
  <mergeCells count="40">
    <mergeCell ref="C9:F9"/>
    <mergeCell ref="G9:H9"/>
    <mergeCell ref="I9:J9"/>
    <mergeCell ref="C7:F7"/>
    <mergeCell ref="G7:H7"/>
    <mergeCell ref="I7:J7"/>
    <mergeCell ref="C8:F8"/>
    <mergeCell ref="G8:H8"/>
    <mergeCell ref="G12:H12"/>
    <mergeCell ref="A1:B1"/>
    <mergeCell ref="C1:J1"/>
    <mergeCell ref="K1:L1"/>
    <mergeCell ref="B2:K2"/>
    <mergeCell ref="L2:L4"/>
    <mergeCell ref="B3:K3"/>
    <mergeCell ref="B4:K4"/>
    <mergeCell ref="A5:B5"/>
    <mergeCell ref="C5:F5"/>
    <mergeCell ref="G5:H5"/>
    <mergeCell ref="I5:J5"/>
    <mergeCell ref="A6:B9"/>
    <mergeCell ref="C6:F6"/>
    <mergeCell ref="G6:H6"/>
    <mergeCell ref="I6:J6"/>
    <mergeCell ref="I12:J12"/>
    <mergeCell ref="I8:J8"/>
    <mergeCell ref="A13:B13"/>
    <mergeCell ref="A11:B11"/>
    <mergeCell ref="C11:F11"/>
    <mergeCell ref="G11:H11"/>
    <mergeCell ref="I11:J11"/>
    <mergeCell ref="C13:F13"/>
    <mergeCell ref="G13:H13"/>
    <mergeCell ref="I13:J13"/>
    <mergeCell ref="A10:B10"/>
    <mergeCell ref="C10:F10"/>
    <mergeCell ref="G10:H10"/>
    <mergeCell ref="I10:J10"/>
    <mergeCell ref="A12:B12"/>
    <mergeCell ref="C12:F12"/>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
  <sheetViews>
    <sheetView zoomScaleNormal="100" workbookViewId="0">
      <selection sqref="A1:B1"/>
    </sheetView>
  </sheetViews>
  <sheetFormatPr baseColWidth="10" defaultColWidth="11.5703125" defaultRowHeight="15" x14ac:dyDescent="0.25"/>
  <cols>
    <col min="1" max="1" width="14.5703125" style="2" customWidth="1"/>
    <col min="2" max="2" width="9.140625" style="2" customWidth="1"/>
    <col min="3" max="6" width="8.28515625" style="2" customWidth="1"/>
    <col min="7" max="7" width="11.5703125" style="2" customWidth="1"/>
    <col min="8" max="8" width="13.28515625" style="2" customWidth="1"/>
    <col min="9" max="9" width="13.85546875" style="2" customWidth="1"/>
    <col min="10" max="10" width="11.7109375" style="2" customWidth="1"/>
    <col min="11" max="12" width="12.5703125" style="2" customWidth="1"/>
    <col min="13" max="16384" width="11.5703125" style="2"/>
  </cols>
  <sheetData>
    <row r="1" spans="1:12 16384:16384" ht="70.150000000000006" customHeight="1" x14ac:dyDescent="0.25">
      <c r="A1" s="48"/>
      <c r="B1" s="48"/>
      <c r="C1" s="49" t="s">
        <v>32</v>
      </c>
      <c r="D1" s="50"/>
      <c r="E1" s="50"/>
      <c r="F1" s="50"/>
      <c r="G1" s="50"/>
      <c r="H1" s="50"/>
      <c r="I1" s="50"/>
      <c r="J1" s="50"/>
      <c r="K1" s="48"/>
      <c r="L1" s="48"/>
      <c r="XFD1" s="27" t="s">
        <v>137</v>
      </c>
    </row>
    <row r="2" spans="1:12 16384:16384" ht="61.5" customHeight="1" x14ac:dyDescent="0.25">
      <c r="A2" s="3" t="s">
        <v>0</v>
      </c>
      <c r="B2" s="40" t="s">
        <v>33</v>
      </c>
      <c r="C2" s="40"/>
      <c r="D2" s="40"/>
      <c r="E2" s="40"/>
      <c r="F2" s="40"/>
      <c r="G2" s="40"/>
      <c r="H2" s="40"/>
      <c r="I2" s="40"/>
      <c r="J2" s="40"/>
      <c r="K2" s="40"/>
      <c r="L2" s="45" t="s">
        <v>5</v>
      </c>
    </row>
    <row r="3" spans="1:12 16384:16384" ht="61.5" customHeight="1" x14ac:dyDescent="0.25">
      <c r="A3" s="3" t="s">
        <v>130</v>
      </c>
      <c r="B3" s="40" t="s">
        <v>136</v>
      </c>
      <c r="C3" s="40"/>
      <c r="D3" s="40"/>
      <c r="E3" s="40"/>
      <c r="F3" s="40"/>
      <c r="G3" s="40"/>
      <c r="H3" s="40"/>
      <c r="I3" s="40"/>
      <c r="J3" s="40"/>
      <c r="K3" s="40"/>
      <c r="L3" s="46"/>
    </row>
    <row r="4" spans="1:12 16384:16384" ht="61.5" customHeight="1" x14ac:dyDescent="0.25">
      <c r="A4" s="3" t="s">
        <v>3</v>
      </c>
      <c r="B4" s="42" t="s">
        <v>34</v>
      </c>
      <c r="C4" s="43"/>
      <c r="D4" s="43"/>
      <c r="E4" s="43"/>
      <c r="F4" s="43"/>
      <c r="G4" s="43"/>
      <c r="H4" s="43"/>
      <c r="I4" s="43"/>
      <c r="J4" s="43"/>
      <c r="K4" s="44"/>
      <c r="L4" s="47"/>
    </row>
    <row r="5" spans="1:12 16384:16384" s="5" customFormat="1" ht="31.5" customHeight="1" x14ac:dyDescent="0.25">
      <c r="A5" s="51" t="s">
        <v>6</v>
      </c>
      <c r="B5" s="51"/>
      <c r="C5" s="51" t="s">
        <v>7</v>
      </c>
      <c r="D5" s="51"/>
      <c r="E5" s="51"/>
      <c r="F5" s="51"/>
      <c r="G5" s="51" t="s">
        <v>8</v>
      </c>
      <c r="H5" s="51"/>
      <c r="I5" s="51" t="s">
        <v>9</v>
      </c>
      <c r="J5" s="51"/>
      <c r="K5" s="6" t="s">
        <v>10</v>
      </c>
      <c r="L5" s="6" t="s">
        <v>11</v>
      </c>
    </row>
    <row r="6" spans="1:12 16384:16384" ht="141.75" customHeight="1" x14ac:dyDescent="0.25">
      <c r="A6" s="41" t="s">
        <v>131</v>
      </c>
      <c r="B6" s="41"/>
      <c r="C6" s="40" t="s">
        <v>132</v>
      </c>
      <c r="D6" s="40"/>
      <c r="E6" s="40"/>
      <c r="F6" s="40"/>
      <c r="G6" s="40" t="s">
        <v>133</v>
      </c>
      <c r="H6" s="40"/>
      <c r="I6" s="41" t="s">
        <v>217</v>
      </c>
      <c r="J6" s="41"/>
      <c r="K6" s="28">
        <v>44197</v>
      </c>
      <c r="L6" s="28">
        <v>44377</v>
      </c>
    </row>
    <row r="7" spans="1:12 16384:16384" ht="141.75" customHeight="1" x14ac:dyDescent="0.25">
      <c r="A7" s="41" t="s">
        <v>131</v>
      </c>
      <c r="B7" s="41"/>
      <c r="C7" s="40" t="s">
        <v>134</v>
      </c>
      <c r="D7" s="40"/>
      <c r="E7" s="40"/>
      <c r="F7" s="40"/>
      <c r="G7" s="40" t="s">
        <v>135</v>
      </c>
      <c r="H7" s="40"/>
      <c r="I7" s="41" t="s">
        <v>217</v>
      </c>
      <c r="J7" s="41"/>
      <c r="K7" s="28">
        <v>44197</v>
      </c>
      <c r="L7" s="28">
        <v>44377</v>
      </c>
    </row>
  </sheetData>
  <sheetProtection algorithmName="SHA-512" hashValue="IcqYQzzZ9Cpe756gQv89HjDbITDf/04n2l+pPM6vMkzmqY8bHh9AXDSEt53Y288JJdjMJuQPV6E/KyUhTxM8og==" saltValue="a6ZgiL2oJjHUa24mRObQlQ==" spinCount="100000" sheet="1" objects="1" scenarios="1"/>
  <autoFilter ref="A5:L5">
    <filterColumn colId="0" showButton="0"/>
    <filterColumn colId="2" showButton="0"/>
    <filterColumn colId="3" showButton="0"/>
    <filterColumn colId="4" showButton="0"/>
    <filterColumn colId="6" showButton="0"/>
    <filterColumn colId="8" showButton="0"/>
  </autoFilter>
  <mergeCells count="19">
    <mergeCell ref="A1:B1"/>
    <mergeCell ref="C1:J1"/>
    <mergeCell ref="K1:L1"/>
    <mergeCell ref="B2:K2"/>
    <mergeCell ref="L2:L4"/>
    <mergeCell ref="B3:K3"/>
    <mergeCell ref="B4:K4"/>
    <mergeCell ref="A7:B7"/>
    <mergeCell ref="C7:F7"/>
    <mergeCell ref="G7:H7"/>
    <mergeCell ref="I7:J7"/>
    <mergeCell ref="A5:B5"/>
    <mergeCell ref="C5:F5"/>
    <mergeCell ref="G5:H5"/>
    <mergeCell ref="I5:J5"/>
    <mergeCell ref="A6:B6"/>
    <mergeCell ref="C6:F6"/>
    <mergeCell ref="G6:H6"/>
    <mergeCell ref="I6:J6"/>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48576"/>
  <sheetViews>
    <sheetView zoomScale="80" zoomScaleNormal="80" workbookViewId="0">
      <selection sqref="A1:B1"/>
    </sheetView>
  </sheetViews>
  <sheetFormatPr baseColWidth="10" defaultColWidth="11.5703125" defaultRowHeight="12.75" x14ac:dyDescent="0.25"/>
  <cols>
    <col min="1" max="1" width="13.7109375" style="9" customWidth="1"/>
    <col min="2" max="2" width="11.7109375" style="9" customWidth="1"/>
    <col min="3" max="4" width="10.85546875" style="9" customWidth="1"/>
    <col min="5" max="5" width="13.140625" style="9" customWidth="1"/>
    <col min="6" max="6" width="32.42578125" style="9" customWidth="1"/>
    <col min="7" max="7" width="25.28515625" style="9" customWidth="1"/>
    <col min="8" max="8" width="17.5703125" style="9" customWidth="1"/>
    <col min="9" max="9" width="7.85546875" style="9" customWidth="1"/>
    <col min="10" max="10" width="17.5703125" style="21" customWidth="1"/>
    <col min="11" max="11" width="7.85546875" style="9" customWidth="1"/>
    <col min="12" max="12" width="17.5703125" style="9" customWidth="1"/>
    <col min="13" max="13" width="32.42578125" style="9" customWidth="1"/>
    <col min="14" max="15" width="11.85546875" style="21" customWidth="1"/>
    <col min="16" max="16" width="10.85546875" style="21" customWidth="1"/>
    <col min="17" max="17" width="12" style="21" customWidth="1"/>
    <col min="18" max="20" width="11.5703125" style="21" customWidth="1"/>
    <col min="21" max="21" width="11.7109375" style="21" customWidth="1"/>
    <col min="22" max="22" width="14.42578125" style="9" customWidth="1"/>
    <col min="23" max="23" width="13.85546875" style="9" customWidth="1"/>
    <col min="24" max="24" width="7.5703125" style="9" customWidth="1"/>
    <col min="25" max="26" width="16" style="9" customWidth="1"/>
    <col min="27" max="27" width="15.85546875" style="9" customWidth="1"/>
    <col min="28" max="28" width="20.5703125" style="9" customWidth="1"/>
    <col min="29" max="29" width="41.140625" style="9" customWidth="1"/>
    <col min="30" max="30" width="26.5703125" style="9" customWidth="1"/>
    <col min="31" max="32" width="16.85546875" style="9" customWidth="1"/>
    <col min="33" max="33" width="12.7109375" style="9" customWidth="1"/>
    <col min="34" max="34" width="33.42578125" style="9" customWidth="1"/>
    <col min="35" max="36" width="12.5703125" style="9" customWidth="1"/>
    <col min="37" max="16384" width="11.5703125" style="9"/>
  </cols>
  <sheetData>
    <row r="1" spans="1:36 16384:16384" ht="70.150000000000006" customHeight="1" x14ac:dyDescent="0.25">
      <c r="A1" s="77"/>
      <c r="B1" s="78"/>
      <c r="C1" s="79" t="s">
        <v>60</v>
      </c>
      <c r="D1" s="80"/>
      <c r="E1" s="80"/>
      <c r="F1" s="80"/>
      <c r="G1" s="80"/>
      <c r="H1" s="80"/>
      <c r="I1" s="80"/>
      <c r="J1" s="80"/>
      <c r="K1" s="80"/>
      <c r="L1" s="80"/>
      <c r="M1" s="80" t="s">
        <v>68</v>
      </c>
      <c r="N1" s="80"/>
      <c r="O1" s="80"/>
      <c r="P1" s="80"/>
      <c r="Q1" s="80"/>
      <c r="R1" s="80"/>
      <c r="S1" s="80"/>
      <c r="T1" s="80"/>
      <c r="U1" s="80"/>
      <c r="V1" s="80"/>
      <c r="W1" s="80"/>
      <c r="X1" s="80"/>
      <c r="Y1" s="80"/>
      <c r="Z1" s="80"/>
      <c r="AA1" s="80"/>
      <c r="AB1" s="80"/>
      <c r="AC1" s="91" t="s">
        <v>69</v>
      </c>
      <c r="AD1" s="92"/>
      <c r="AE1" s="92"/>
      <c r="AF1" s="92"/>
      <c r="AG1" s="92"/>
      <c r="AH1" s="92"/>
      <c r="AI1" s="92"/>
      <c r="AJ1" s="79"/>
      <c r="XFD1" s="27" t="s">
        <v>137</v>
      </c>
    </row>
    <row r="2" spans="1:36 16384:16384" s="10" customFormat="1" ht="16.5" customHeight="1" x14ac:dyDescent="0.25">
      <c r="A2" s="82" t="s">
        <v>51</v>
      </c>
      <c r="B2" s="82"/>
      <c r="C2" s="82"/>
      <c r="D2" s="82"/>
      <c r="E2" s="82"/>
      <c r="F2" s="82"/>
      <c r="G2" s="82"/>
      <c r="H2" s="82"/>
      <c r="I2" s="82"/>
      <c r="J2" s="82"/>
      <c r="K2" s="82"/>
      <c r="L2" s="82"/>
      <c r="M2" s="84" t="s">
        <v>64</v>
      </c>
      <c r="N2" s="85"/>
      <c r="O2" s="85"/>
      <c r="P2" s="85"/>
      <c r="Q2" s="85"/>
      <c r="R2" s="85"/>
      <c r="S2" s="85"/>
      <c r="T2" s="85"/>
      <c r="U2" s="85"/>
      <c r="V2" s="85"/>
      <c r="W2" s="85"/>
      <c r="X2" s="85"/>
      <c r="Y2" s="85"/>
      <c r="Z2" s="85"/>
      <c r="AA2" s="85"/>
      <c r="AB2" s="86"/>
      <c r="AC2" s="71" t="s">
        <v>67</v>
      </c>
      <c r="AD2" s="90"/>
      <c r="AE2" s="90"/>
      <c r="AF2" s="90"/>
      <c r="AG2" s="90"/>
      <c r="AH2" s="90"/>
      <c r="AI2" s="90"/>
      <c r="AJ2" s="72"/>
    </row>
    <row r="3" spans="1:36 16384:16384" s="10" customFormat="1" ht="16.5" customHeight="1" x14ac:dyDescent="0.25">
      <c r="A3" s="82" t="s">
        <v>45</v>
      </c>
      <c r="B3" s="82"/>
      <c r="C3" s="82" t="s">
        <v>46</v>
      </c>
      <c r="D3" s="82"/>
      <c r="E3" s="82"/>
      <c r="F3" s="82" t="s">
        <v>47</v>
      </c>
      <c r="G3" s="82" t="s">
        <v>103</v>
      </c>
      <c r="H3" s="82" t="s">
        <v>48</v>
      </c>
      <c r="I3" s="82" t="s">
        <v>49</v>
      </c>
      <c r="J3" s="82" t="s">
        <v>112</v>
      </c>
      <c r="K3" s="82" t="s">
        <v>49</v>
      </c>
      <c r="L3" s="82" t="s">
        <v>50</v>
      </c>
      <c r="M3" s="83" t="s">
        <v>52</v>
      </c>
      <c r="N3" s="83" t="s">
        <v>53</v>
      </c>
      <c r="O3" s="83"/>
      <c r="P3" s="84" t="s">
        <v>113</v>
      </c>
      <c r="Q3" s="85"/>
      <c r="R3" s="86"/>
      <c r="S3" s="84" t="s">
        <v>114</v>
      </c>
      <c r="T3" s="85"/>
      <c r="U3" s="86"/>
      <c r="V3" s="75" t="s">
        <v>61</v>
      </c>
      <c r="W3" s="75" t="s">
        <v>62</v>
      </c>
      <c r="X3" s="75" t="s">
        <v>49</v>
      </c>
      <c r="Y3" s="98" t="s">
        <v>127</v>
      </c>
      <c r="Z3" s="99"/>
      <c r="AA3" s="75" t="s">
        <v>63</v>
      </c>
      <c r="AB3" s="75" t="s">
        <v>126</v>
      </c>
      <c r="AC3" s="89" t="s">
        <v>65</v>
      </c>
      <c r="AD3" s="89" t="s">
        <v>9</v>
      </c>
      <c r="AE3" s="89" t="s">
        <v>66</v>
      </c>
      <c r="AF3" s="89" t="s">
        <v>168</v>
      </c>
      <c r="AG3" s="71" t="s">
        <v>186</v>
      </c>
      <c r="AH3" s="72"/>
      <c r="AI3" s="89" t="s">
        <v>17</v>
      </c>
      <c r="AJ3" s="89"/>
    </row>
    <row r="4" spans="1:36 16384:16384" s="15" customFormat="1" ht="38.450000000000003" customHeight="1" x14ac:dyDescent="0.25">
      <c r="A4" s="82"/>
      <c r="B4" s="82"/>
      <c r="C4" s="82"/>
      <c r="D4" s="82"/>
      <c r="E4" s="82"/>
      <c r="F4" s="82"/>
      <c r="G4" s="82"/>
      <c r="H4" s="82"/>
      <c r="I4" s="82"/>
      <c r="J4" s="82"/>
      <c r="K4" s="82"/>
      <c r="L4" s="82"/>
      <c r="M4" s="83"/>
      <c r="N4" s="13" t="s">
        <v>54</v>
      </c>
      <c r="O4" s="13" t="s">
        <v>55</v>
      </c>
      <c r="P4" s="13" t="s">
        <v>56</v>
      </c>
      <c r="Q4" s="13" t="s">
        <v>57</v>
      </c>
      <c r="R4" s="13" t="s">
        <v>120</v>
      </c>
      <c r="S4" s="13" t="s">
        <v>106</v>
      </c>
      <c r="T4" s="13" t="s">
        <v>58</v>
      </c>
      <c r="U4" s="13" t="s">
        <v>59</v>
      </c>
      <c r="V4" s="76"/>
      <c r="W4" s="76"/>
      <c r="X4" s="76"/>
      <c r="Y4" s="23" t="s">
        <v>129</v>
      </c>
      <c r="Z4" s="23" t="s">
        <v>128</v>
      </c>
      <c r="AA4" s="76"/>
      <c r="AB4" s="76"/>
      <c r="AC4" s="89"/>
      <c r="AD4" s="89"/>
      <c r="AE4" s="89"/>
      <c r="AF4" s="89"/>
      <c r="AG4" s="26" t="s">
        <v>185</v>
      </c>
      <c r="AH4" s="33"/>
      <c r="AI4" s="89"/>
      <c r="AJ4" s="89"/>
    </row>
    <row r="5" spans="1:36 16384:16384" ht="93.75" customHeight="1" x14ac:dyDescent="0.25">
      <c r="A5" s="93" t="s">
        <v>84</v>
      </c>
      <c r="B5" s="94"/>
      <c r="C5" s="69" t="s">
        <v>138</v>
      </c>
      <c r="D5" s="81"/>
      <c r="E5" s="70"/>
      <c r="F5" s="11" t="s">
        <v>87</v>
      </c>
      <c r="G5" s="11" t="s">
        <v>95</v>
      </c>
      <c r="H5" s="14" t="str">
        <f>IF(G5="Máximo dos (2) veces por año.","Muy Baja",IF(G5="Entre tres (3) y veinticuatro (24) veces por año.","Baja",IF(G5="Entre veinticinco (25) y quinientas (500) veces por año.","Media / Moderada", IF(G5="Entre quinientas una (501) y cinco mil (5000) veces por año.", "Alta", IF(G5="Más de cinco mil (5000) veces por año.", "Muy Alta", "-")))))</f>
        <v>Media / Moderada</v>
      </c>
      <c r="I5" s="14">
        <f>IF(H5="Muy baja",20,IF(H5="Baja",40, IF(H5="Media / Moderada",60, IF(H5="Alta","80", IF(H5="Muy Alta", 100, "-")))))</f>
        <v>60</v>
      </c>
      <c r="J5" s="18" t="s">
        <v>100</v>
      </c>
      <c r="K5" s="14" t="str">
        <f>IF(J5="Leve",20,IF(J5="Menor",40, IF(J5="Moderado",60, IF(J5="Mayor","80", IF(J5="Catastrófico", 100, "-")))))</f>
        <v>80</v>
      </c>
      <c r="L5" s="18" t="str">
        <f>IF(AND(H5="Muy baja",J5="Leve"), "Zona Baja",IF(AND(H5="Muy baja",J5="Menor"), "Zona Baja",IF(AND(H5="Muy baja",J5="Moderado"), "Zona Moderada",IF(AND(H5="Muy baja",J5="Mayor"), "Zona Alta",IF(AND(H5="Muy baja",J5="Catastrófico"), "Zona Extrema",IF(AND(H5="Baja",J5="Leve"), "Zona Baja",IF(AND(H5="Baja",J5="Menor"), "Zona Moderada",IF(AND(H5="Baja",J5="Moderado"), "Zona Moderada",IF(AND(H5="Baja",J5="Mayor"), "Zona Alta",IF(AND(H5="Baja",J5="Catastrófico"), "Zona Extrema",IF(AND(H5="Media / Moderada",J5="Leve"), "Zona Moderada",IF(AND(H5="Media / Moderada",J5="Menor"), "Zona Moderada",IF(AND(H5="Media / Moderada",J5="Moderado"), "Zona Moderada", IF(AND(H5="Media / Moderada",J5="Mayor"), "Zona Alta",IF(AND(H5="Media / Moderada",J5="Catastrófico"), "Zona Extrema",IF(AND(H5="Alta",J5="Leve"), "Zona Moderada",IF(AND(H5="Alta",J5="Menor"), "Zona Moderada",IF(AND(H5="Alta",J5="Moderado"), "Zona Alta",IF(AND(H5="Alta",J5="Mayor"), "Zona Alta",IF(AND(H5="Alta",J5="Catastrófico"), "Zona Extrema",IF(AND(H5="Muy Alta",J5="Leve"), "Zona Alta",IF(AND(H5="Muy Alta",J5="Menor"), "Zona Alta",IF(AND(H5="Muy Alta",J5="Moderado"), "Zona Alta",IF(AND(H5="Muy Alta",J5="Mayor"), "Zona Alta",IF(AND(H5="Muy Alta",J5="Catastrófico"), "Zona Extrema","-")))))))))))))))))))))))))</f>
        <v>Zona Alta</v>
      </c>
      <c r="M5" s="25" t="s">
        <v>140</v>
      </c>
      <c r="N5" s="14" t="s">
        <v>104</v>
      </c>
      <c r="O5" s="14" t="s">
        <v>105</v>
      </c>
      <c r="P5" s="14" t="s">
        <v>107</v>
      </c>
      <c r="Q5" s="14" t="s">
        <v>110</v>
      </c>
      <c r="R5" s="22">
        <f>IF(AND(P5="Preventivo
25%",Q5="Manual
15%"),40%,IF(AND(P5="Preventivo
25%",Q5="Automático
25%"),50%,IF(AND(P5="Detectivo
15%",Q5="Manual
15%"),30%,IF(AND(P5="Detectivo
15%",Q5="Automático
25%"),40%,IF(AND(P5="Correctivo
10%",Q5="Manual
15%"),25%,IF(AND(P5="Correctivo
10%",Q5="Automático
25%"),35%,"-"))))))</f>
        <v>0.4</v>
      </c>
      <c r="S5" s="14" t="s">
        <v>104</v>
      </c>
      <c r="T5" s="14" t="s">
        <v>117</v>
      </c>
      <c r="U5" s="14" t="s">
        <v>118</v>
      </c>
      <c r="V5" s="24">
        <f>IF(OR(P5="Preventivo
25%",P5="Detectivo
15%"),(I5-(I5*R5)),"No Afecta Probabilidad")</f>
        <v>36</v>
      </c>
      <c r="W5" s="14" t="s">
        <v>122</v>
      </c>
      <c r="X5" s="24">
        <f>+V5</f>
        <v>36</v>
      </c>
      <c r="Y5" s="24" t="str">
        <f>IF(P5="Correctivo
10%",(K5-(K5*R5)),"No Afecta
Impacto")</f>
        <v>No Afecta
Impacto</v>
      </c>
      <c r="Z5" s="18" t="s">
        <v>100</v>
      </c>
      <c r="AA5" s="18" t="str">
        <f>IF(AND(W5="Muy baja",Z5="Leve"), "Zona Baja",IF(AND(W5="Muy baja",Z5="Menor"), "Zona Baja",IF(AND(W5="Muy baja",Z5="Moderado"), "Zona Moderada",IF(AND(W5="Muy baja",Z5="Mayor"), "Zona Alta",IF(AND(W5="Muy baja",Z5="Catastrófico"), "Zona Extrema",IF(AND(W5="Baja",Z5="Leve"), "Zona Baja",IF(AND(W5="Baja",Z5="Menor"), "Zona Moderada",IF(AND(W5="Baja",Z5="Moderado"), "Zona Moderada",IF(AND(W5="Baja",Z5="Mayor"), "Zona Alta",IF(AND(W5="Baja",Z5="Catastrófico"), "Zona Extrema",IF(AND(W5="Media / Moderada",Z5="Leve"), "Zona Moderada",IF(AND(W5="Media / Moderada",Z5="Menor"), "Zona Moderada",IF(AND(W5="Media / Moderada",Z5="Moderado"), "Zona Moderada", IF(AND(W5="Media / Moderada",Z5="Mayor"), "Zona Alta",IF(AND(W5="Media / Moderada",Z5="Catastrófico"), "Zona Extrema",IF(AND(W5="Alta",Z5="Leve"), "Zona Moderada",IF(AND(W5="Alta",Z5="Menor"), "Zona Moderada",IF(AND(W5="Alta",Z5="Moderado"), "Zona Alta",IF(AND(W5="Alta",Z5="Mayor"), "Zona Alta",IF(AND(W5="Alta",Z5="Catastrófico"), "Zona Extrema",IF(AND(W5="Muy Alta",Z5="Leve"), "Zona Alta",IF(AND(W5="Muy Alta",Z5="Menor"), "Zona Alta",IF(AND(W5="Muy Alta",Z5="Moderado"), "Zona Alta",IF(AND(W5="Muy Alta",Z5="Mayor"), "Zona Alta",IF(AND(W5="Muy Alta",Z5="Catastrófico"), "Zona Extrema","-")))))))))))))))))))))))))</f>
        <v>Zona Alta</v>
      </c>
      <c r="AB5" s="14" t="s">
        <v>165</v>
      </c>
      <c r="AC5" s="11" t="s">
        <v>171</v>
      </c>
      <c r="AD5" s="14" t="s">
        <v>261</v>
      </c>
      <c r="AE5" s="28">
        <v>44561</v>
      </c>
      <c r="AF5" s="14" t="s">
        <v>169</v>
      </c>
      <c r="AG5" s="69"/>
      <c r="AH5" s="70"/>
      <c r="AI5" s="73"/>
      <c r="AJ5" s="74"/>
    </row>
    <row r="6" spans="1:36 16384:16384" ht="93.75" customHeight="1" x14ac:dyDescent="0.25">
      <c r="A6" s="93" t="s">
        <v>84</v>
      </c>
      <c r="B6" s="94"/>
      <c r="C6" s="69" t="s">
        <v>139</v>
      </c>
      <c r="D6" s="81"/>
      <c r="E6" s="70"/>
      <c r="F6" s="12" t="s">
        <v>87</v>
      </c>
      <c r="G6" s="12" t="s">
        <v>95</v>
      </c>
      <c r="H6" s="14" t="str">
        <f>IF(G6="Máximo dos (2) veces por año.","Muy Baja",IF(G6="Entre tres (3) y veinticuatro (24) veces por año.","Baja",IF(G6="Entre veinticinco (25) y quinientas (500) veces por año.","Media / Moderada", IF(G6="Entre quinientas una (501) y cinco mil (5000) veces por año.", "Alta", IF(G6="Más de cinco mil (5000) veces por año.", "Muy Alta", "-")))))</f>
        <v>Media / Moderada</v>
      </c>
      <c r="I6" s="14">
        <f t="shared" ref="I6:I55" si="0">IF(H6="Muy baja",20,IF(H6="Baja",40, IF(H6="Media / Moderada",60, IF(H6="Alta","80", IF(H6="Muy Alta", 100, "-")))))</f>
        <v>60</v>
      </c>
      <c r="J6" s="18" t="s">
        <v>100</v>
      </c>
      <c r="K6" s="14" t="str">
        <f>IF(J6="Leve",20,IF(J6="Menor",40, IF(J6="Moderado",60, IF(J6="Mayor","80", IF(J6="Catastrófico", 100, "-")))))</f>
        <v>80</v>
      </c>
      <c r="L6" s="18" t="str">
        <f>IF(AND(H6="Muy baja",J6="Leve"), "Zona Baja",IF(AND(H6="Muy baja",J6="Menor"), "Zona Baja",IF(AND(H6="Muy baja",J6="Moderado"), "Zona Moderada",IF(AND(H6="Muy baja",J6="Mayor"), "Zona Alta",IF(AND(H6="Muy baja",J6="Catastrófico"), "Zona Extrema",IF(AND(H6="Baja",J6="Leve"), "Zona Baja",IF(AND(H6="Baja",J6="Menor"), "Zona Moderada",IF(AND(H6="Baja",J6="Moderado"), "Zona Moderada",IF(AND(H6="Baja",J6="Mayor"), "Zona Alta",IF(AND(H6="Baja",J6="Catastrófico"), "Zona Extrema",IF(AND(H6="Media / Moderada",J6="Leve"), "Zona Moderada",IF(AND(H6="Media / Moderada",J6="Menor"), "Zona Moderada",IF(AND(H6="Media / Moderada",J6="Moderado"), "Zona Moderada", IF(AND(H6="Media / Moderada",J6="Mayor"), "Zona Alta",IF(AND(H6="Media / Moderada",J6="Catastrófico"), "Zona Extrema",IF(AND(H6="Alta",J6="Leve"), "Zona Moderada",IF(AND(H6="Alta",J6="Menor"), "Zona Moderada",IF(AND(H6="Alta",J6="Moderado"), "Zona Alta",IF(AND(H6="Alta",J6="Mayor"), "Zona Alta",IF(AND(H6="Alta",J6="Catastrófico"), "Zona Extrema",IF(AND(H6="Muy Alta",J6="Leve"), "Zona Alta",IF(AND(H6="Muy Alta",J6="Menor"), "Zona Alta",IF(AND(H6="Muy Alta",J6="Moderado"), "Zona Alta",IF(AND(H6="Muy Alta",J6="Mayor"), "Zona Alta",IF(AND(H6="Muy Alta",J6="Catastrófico"), "Zona Extrema","-")))))))))))))))))))))))))</f>
        <v>Zona Alta</v>
      </c>
      <c r="M6" s="25" t="s">
        <v>141</v>
      </c>
      <c r="N6" s="14" t="s">
        <v>104</v>
      </c>
      <c r="O6" s="14" t="s">
        <v>105</v>
      </c>
      <c r="P6" s="18" t="s">
        <v>107</v>
      </c>
      <c r="Q6" s="18" t="s">
        <v>110</v>
      </c>
      <c r="R6" s="22">
        <f t="shared" ref="R6:R55" si="1">IF(AND(P6="Preventivo
25%",Q6="Manual
15%"),40%,IF(AND(P6="Preventivo
25%",Q6="Automático
25%"),50%,IF(AND(P6="Detectivo
15%",Q6="Manual
15%"),30%,IF(AND(P6="Detectivo
15%",Q6="Automático
25%"),40%,IF(AND(P6="Correctivo
10%",Q6="Manual
15%"),25%,IF(AND(P6="Correctivo
10%",Q6="Automático
25%"),35%,"-"))))))</f>
        <v>0.4</v>
      </c>
      <c r="S6" s="14" t="s">
        <v>104</v>
      </c>
      <c r="T6" s="14" t="s">
        <v>116</v>
      </c>
      <c r="U6" s="14" t="s">
        <v>118</v>
      </c>
      <c r="V6" s="24">
        <f>IF(OR(P6="Preventivo
25%",P6="Detectivo
15%"),(I6-(I6*R6)),"No Afecta Probabilidad")</f>
        <v>36</v>
      </c>
      <c r="W6" s="14" t="s">
        <v>122</v>
      </c>
      <c r="X6" s="24">
        <f>+V6</f>
        <v>36</v>
      </c>
      <c r="Y6" s="24" t="str">
        <f>IF(P6="Correctivo
10%",(K6-(K6*R6)),"No Afecta
Impacto")</f>
        <v>No Afecta
Impacto</v>
      </c>
      <c r="Z6" s="18" t="s">
        <v>100</v>
      </c>
      <c r="AA6" s="18" t="str">
        <f>IF(AND(W6="Muy baja",Z6="Leve"), "Zona Baja",IF(AND(W6="Muy baja",Z6="Menor"), "Zona Baja",IF(AND(W6="Muy baja",Z6="Moderado"), "Zona Moderada",IF(AND(W6="Muy baja",Z6="Mayor"), "Zona Alta",IF(AND(W6="Muy baja",Z6="Catastrófico"), "Zona Extrema",IF(AND(W6="Baja",Z6="Leve"), "Zona Baja",IF(AND(W6="Baja",Z6="Menor"), "Zona Moderada",IF(AND(W6="Baja",Z6="Moderado"), "Zona Moderada",IF(AND(W6="Baja",Z6="Mayor"), "Zona Alta",IF(AND(W6="Baja",Z6="Catastrófico"), "Zona Extrema",IF(AND(W6="Media / Moderada",Z6="Leve"), "Zona Moderada",IF(AND(W6="Media / Moderada",Z6="Menor"), "Zona Moderada",IF(AND(W6="Media / Moderada",Z6="Moderado"), "Zona Moderada", IF(AND(W6="Media / Moderada",Z6="Mayor"), "Zona Alta",IF(AND(W6="Media / Moderada",Z6="Catastrófico"), "Zona Extrema",IF(AND(W6="Alta",Z6="Leve"), "Zona Moderada",IF(AND(W6="Alta",Z6="Menor"), "Zona Moderada",IF(AND(W6="Alta",Z6="Moderado"), "Zona Alta",IF(AND(W6="Alta",Z6="Mayor"), "Zona Alta",IF(AND(W6="Alta",Z6="Catastrófico"), "Zona Extrema",IF(AND(W6="Muy Alta",Z6="Leve"), "Zona Alta",IF(AND(W6="Muy Alta",Z6="Menor"), "Zona Alta",IF(AND(W6="Muy Alta",Z6="Moderado"), "Zona Alta",IF(AND(W6="Muy Alta",Z6="Mayor"), "Zona Alta",IF(AND(W6="Muy Alta",Z6="Catastrófico"), "Zona Extrema","-")))))))))))))))))))))))))</f>
        <v>Zona Alta</v>
      </c>
      <c r="AB6" s="14" t="s">
        <v>165</v>
      </c>
      <c r="AC6" s="30" t="s">
        <v>172</v>
      </c>
      <c r="AD6" s="14" t="s">
        <v>261</v>
      </c>
      <c r="AE6" s="28">
        <v>44561</v>
      </c>
      <c r="AF6" s="18" t="s">
        <v>170</v>
      </c>
      <c r="AG6" s="69"/>
      <c r="AH6" s="70"/>
      <c r="AI6" s="73"/>
      <c r="AJ6" s="74"/>
    </row>
    <row r="7" spans="1:36 16384:16384" ht="93.75" customHeight="1" x14ac:dyDescent="0.25">
      <c r="A7" s="87" t="s">
        <v>80</v>
      </c>
      <c r="B7" s="88"/>
      <c r="C7" s="95" t="s">
        <v>143</v>
      </c>
      <c r="D7" s="96"/>
      <c r="E7" s="97"/>
      <c r="F7" s="29" t="s">
        <v>90</v>
      </c>
      <c r="G7" s="12" t="s">
        <v>95</v>
      </c>
      <c r="H7" s="14" t="str">
        <f>IF(G7="Máximo dos (2) veces por año.","Muy Baja",IF(G7="Entre tres (3) y veinticuatro (24) veces por año.","Baja",IF(G7="Entre veinticinco (25) y quinientas (500) veces por año.","Media / Moderada", IF(G7="Entre quinientas una (501) y cinco mil (5000) veces por año.", "Alta", IF(G7="Más de cinco mil (5000) veces por año.", "Muy Alta", "-")))))</f>
        <v>Media / Moderada</v>
      </c>
      <c r="I7" s="14">
        <f t="shared" si="0"/>
        <v>60</v>
      </c>
      <c r="J7" s="18" t="s">
        <v>100</v>
      </c>
      <c r="K7" s="14" t="str">
        <f t="shared" ref="K7:K55" si="2">IF(J7="Leve",20,IF(J7="Menor",40, IF(J7="Moderado",60, IF(J7="Mayor","80", IF(J7="Catastrófico", 100, "-")))))</f>
        <v>80</v>
      </c>
      <c r="L7" s="18" t="str">
        <f>IF(AND(H7="Muy baja",J7="Leve"), "Zona Baja",IF(AND(H7="Muy baja",J7="Menor"), "Zona Baja",IF(AND(H7="Muy baja",J7="Moderado"), "Zona Moderada",IF(AND(H7="Muy baja",J7="Mayor"), "Zona Alta",IF(AND(H7="Muy baja",J7="Catastrófico"), "Zona Extrema",IF(AND(H7="Baja",J7="Leve"), "Zona Baja",IF(AND(H7="Baja",J7="Menor"), "Zona Moderada",IF(AND(H7="Baja",J7="Moderado"), "Zona Moderada",IF(AND(H7="Baja",J7="Mayor"), "Zona Alta",IF(AND(H7="Baja",J7="Catastrófico"), "Zona Extrema",IF(AND(H7="Media / Moderada",J7="Leve"), "Zona Moderada",IF(AND(H7="Media / Moderada",J7="Menor"), "Zona Moderada",IF(AND(H7="Media / Moderada",J7="Moderado"), "Zona Moderada", IF(AND(H7="Media / Moderada",J7="Mayor"), "Zona Alta",IF(AND(H7="Media / Moderada",J7="Catastrófico"), "Zona Extrema",IF(AND(H7="Alta",J7="Leve"), "Zona Moderada",IF(AND(H7="Alta",J7="Menor"), "Zona Moderada",IF(AND(H7="Alta",J7="Moderado"), "Zona Alta",IF(AND(H7="Alta",J7="Mayor"), "Zona Alta",IF(AND(H7="Alta",J7="Catastrófico"), "Zona Extrema",IF(AND(H7="Muy Alta",J7="Leve"), "Zona Alta",IF(AND(H7="Muy Alta",J7="Menor"), "Zona Alta",IF(AND(H7="Muy Alta",J7="Moderado"), "Zona Alta",IF(AND(H7="Muy Alta",J7="Mayor"), "Zona Alta",IF(AND(H7="Muy Alta",J7="Catastrófico"), "Zona Extrema","-")))))))))))))))))))))))))</f>
        <v>Zona Alta</v>
      </c>
      <c r="M7" s="25" t="s">
        <v>142</v>
      </c>
      <c r="N7" s="14" t="s">
        <v>104</v>
      </c>
      <c r="O7" s="14" t="s">
        <v>105</v>
      </c>
      <c r="P7" s="18" t="s">
        <v>107</v>
      </c>
      <c r="Q7" s="18" t="s">
        <v>110</v>
      </c>
      <c r="R7" s="22">
        <f t="shared" si="1"/>
        <v>0.4</v>
      </c>
      <c r="S7" s="14" t="s">
        <v>104</v>
      </c>
      <c r="T7" s="14" t="s">
        <v>116</v>
      </c>
      <c r="U7" s="14" t="s">
        <v>118</v>
      </c>
      <c r="V7" s="24">
        <f>IF(OR(P7="Preventivo
25%",P7="Detectivo
15%"),(I7-(I7*R7)),"No Afecta Probabilidad")</f>
        <v>36</v>
      </c>
      <c r="W7" s="14" t="s">
        <v>122</v>
      </c>
      <c r="X7" s="24">
        <f>+V7</f>
        <v>36</v>
      </c>
      <c r="Y7" s="24" t="str">
        <f>IF(P7="Correctivo
10%",(K7-(K7*R7)),"No Afecta
Impacto")</f>
        <v>No Afecta
Impacto</v>
      </c>
      <c r="Z7" s="18" t="s">
        <v>100</v>
      </c>
      <c r="AA7" s="18" t="str">
        <f>IF(AND(W7="Muy baja",Z7="Leve"), "Zona Baja",IF(AND(W7="Muy baja",Z7="Menor"), "Zona Baja",IF(AND(W7="Muy baja",Z7="Moderado"), "Zona Moderada",IF(AND(W7="Muy baja",Z7="Mayor"), "Zona Alta",IF(AND(W7="Muy baja",Z7="Catastrófico"), "Zona Extrema",IF(AND(W7="Baja",Z7="Leve"), "Zona Baja",IF(AND(W7="Baja",Z7="Menor"), "Zona Moderada",IF(AND(W7="Baja",Z7="Moderado"), "Zona Moderada",IF(AND(W7="Baja",Z7="Mayor"), "Zona Alta",IF(AND(W7="Baja",Z7="Catastrófico"), "Zona Extrema",IF(AND(W7="Media / Moderada",Z7="Leve"), "Zona Moderada",IF(AND(W7="Media / Moderada",Z7="Menor"), "Zona Moderada",IF(AND(W7="Media / Moderada",Z7="Moderado"), "Zona Moderada", IF(AND(W7="Media / Moderada",Z7="Mayor"), "Zona Alta",IF(AND(W7="Media / Moderada",Z7="Catastrófico"), "Zona Extrema",IF(AND(W7="Alta",Z7="Leve"), "Zona Moderada",IF(AND(W7="Alta",Z7="Menor"), "Zona Moderada",IF(AND(W7="Alta",Z7="Moderado"), "Zona Alta",IF(AND(W7="Alta",Z7="Mayor"), "Zona Alta",IF(AND(W7="Alta",Z7="Catastrófico"), "Zona Extrema",IF(AND(W7="Muy Alta",Z7="Leve"), "Zona Alta",IF(AND(W7="Muy Alta",Z7="Menor"), "Zona Alta",IF(AND(W7="Muy Alta",Z7="Moderado"), "Zona Alta",IF(AND(W7="Muy Alta",Z7="Mayor"), "Zona Alta",IF(AND(W7="Muy Alta",Z7="Catastrófico"), "Zona Extrema","-")))))))))))))))))))))))))</f>
        <v>Zona Alta</v>
      </c>
      <c r="AB7" s="14" t="s">
        <v>165</v>
      </c>
      <c r="AC7" s="30" t="s">
        <v>173</v>
      </c>
      <c r="AD7" s="18" t="s">
        <v>80</v>
      </c>
      <c r="AE7" s="28">
        <v>44561</v>
      </c>
      <c r="AF7" s="18" t="s">
        <v>169</v>
      </c>
      <c r="AG7" s="69"/>
      <c r="AH7" s="70"/>
      <c r="AI7" s="73"/>
      <c r="AJ7" s="74"/>
    </row>
    <row r="8" spans="1:36 16384:16384" ht="93.75" customHeight="1" x14ac:dyDescent="0.25">
      <c r="A8" s="87" t="s">
        <v>80</v>
      </c>
      <c r="B8" s="88"/>
      <c r="C8" s="95" t="s">
        <v>144</v>
      </c>
      <c r="D8" s="96"/>
      <c r="E8" s="97"/>
      <c r="F8" s="29" t="s">
        <v>87</v>
      </c>
      <c r="G8" s="12" t="s">
        <v>95</v>
      </c>
      <c r="H8" s="14" t="str">
        <f>IF(G8="Máximo dos (2) veces por año.","Muy Baja",IF(G8="Entre tres (3) y veinticuatro (24) veces por año.","Baja",IF(G8="Entre veinticinco (25) y quinientas (500) veces por año.","Media / Moderada", IF(G8="Entre quinientas una (501) y cinco mil (5000) veces por año.", "Alta", IF(G8="Más de cinco mil (5000) veces por año.", "Muy Alta", "-")))))</f>
        <v>Media / Moderada</v>
      </c>
      <c r="I8" s="14">
        <f t="shared" si="0"/>
        <v>60</v>
      </c>
      <c r="J8" s="18" t="s">
        <v>99</v>
      </c>
      <c r="K8" s="14">
        <f t="shared" si="2"/>
        <v>60</v>
      </c>
      <c r="L8" s="18" t="str">
        <f>IF(AND(H8="Muy baja",J8="Leve"), "Zona Baja",IF(AND(H8="Muy baja",J8="Menor"), "Zona Baja",IF(AND(H8="Muy baja",J8="Moderado"), "Zona Moderada",IF(AND(H8="Muy baja",J8="Mayor"), "Zona Alta",IF(AND(H8="Muy baja",J8="Catastrófico"), "Zona Extrema",IF(AND(H8="Baja",J8="Leve"), "Zona Baja",IF(AND(H8="Baja",J8="Menor"), "Zona Moderada",IF(AND(H8="Baja",J8="Moderado"), "Zona Moderada",IF(AND(H8="Baja",J8="Mayor"), "Zona Alta",IF(AND(H8="Baja",J8="Catastrófico"), "Zona Extrema",IF(AND(H8="Media / Moderada",J8="Leve"), "Zona Moderada",IF(AND(H8="Media / Moderada",J8="Menor"), "Zona Moderada",IF(AND(H8="Media / Moderada",J8="Moderado"), "Zona Moderada", IF(AND(H8="Media / Moderada",J8="Mayor"), "Zona Alta",IF(AND(H8="Media / Moderada",J8="Catastrófico"), "Zona Extrema",IF(AND(H8="Alta",J8="Leve"), "Zona Moderada",IF(AND(H8="Alta",J8="Menor"), "Zona Moderada",IF(AND(H8="Alta",J8="Moderado"), "Zona Alta",IF(AND(H8="Alta",J8="Mayor"), "Zona Alta",IF(AND(H8="Alta",J8="Catastrófico"), "Zona Extrema",IF(AND(H8="Muy Alta",J8="Leve"), "Zona Alta",IF(AND(H8="Muy Alta",J8="Menor"), "Zona Alta",IF(AND(H8="Muy Alta",J8="Moderado"), "Zona Alta",IF(AND(H8="Muy Alta",J8="Mayor"), "Zona Alta",IF(AND(H8="Muy Alta",J8="Catastrófico"), "Zona Extrema","-")))))))))))))))))))))))))</f>
        <v>Zona Moderada</v>
      </c>
      <c r="M8" s="25" t="s">
        <v>145</v>
      </c>
      <c r="N8" s="14" t="s">
        <v>105</v>
      </c>
      <c r="O8" s="14" t="s">
        <v>104</v>
      </c>
      <c r="P8" s="18" t="s">
        <v>109</v>
      </c>
      <c r="Q8" s="18" t="s">
        <v>110</v>
      </c>
      <c r="R8" s="22">
        <f t="shared" si="1"/>
        <v>0.25</v>
      </c>
      <c r="S8" s="14" t="s">
        <v>104</v>
      </c>
      <c r="T8" s="14" t="s">
        <v>117</v>
      </c>
      <c r="U8" s="14" t="s">
        <v>118</v>
      </c>
      <c r="V8" s="24" t="str">
        <f>IF(OR(P8="Preventivo
25%",P8="Detectivo
15%"),(I8-(I8*R8)),"No Afecta Probabilidad")</f>
        <v>No Afecta Probabilidad</v>
      </c>
      <c r="W8" s="14" t="s">
        <v>123</v>
      </c>
      <c r="X8" s="24">
        <f>+I8</f>
        <v>60</v>
      </c>
      <c r="Y8" s="24">
        <f t="shared" ref="Y8:Y55" si="3">IF(P8="Correctivo
10%",(K8-(K8*R8)),"No Afecta
Impacto")</f>
        <v>45</v>
      </c>
      <c r="Z8" s="18" t="s">
        <v>99</v>
      </c>
      <c r="AA8" s="18" t="str">
        <f>IF(AND(W8="Muy baja",Z8="Leve"), "Zona Baja",IF(AND(W8="Muy baja",Z8="Menor"), "Zona Baja",IF(AND(W8="Muy baja",Z8="Moderado"), "Zona Moderada",IF(AND(W8="Muy baja",Z8="Mayor"), "Zona Alta",IF(AND(W8="Muy baja",Z8="Catastrófico"), "Zona Extrema",IF(AND(W8="Baja",Z8="Leve"), "Zona Baja",IF(AND(W8="Baja",Z8="Menor"), "Zona Moderada",IF(AND(W8="Baja",Z8="Moderado"), "Zona Moderada",IF(AND(W8="Baja",Z8="Mayor"), "Zona Alta",IF(AND(W8="Baja",Z8="Catastrófico"), "Zona Extrema",IF(AND(W8="Media / Moderada",Z8="Leve"), "Zona Moderada",IF(AND(W8="Media / Moderada",Z8="Menor"), "Zona Moderada",IF(AND(W8="Media / Moderada",Z8="Moderado"), "Zona Moderada", IF(AND(W8="Media / Moderada",Z8="Mayor"), "Zona Alta",IF(AND(W8="Media / Moderada",Z8="Catastrófico"), "Zona Extrema",IF(AND(W8="Alta",Z8="Leve"), "Zona Moderada",IF(AND(W8="Alta",Z8="Menor"), "Zona Moderada",IF(AND(W8="Alta",Z8="Moderado"), "Zona Alta",IF(AND(W8="Alta",Z8="Mayor"), "Zona Alta",IF(AND(W8="Alta",Z8="Catastrófico"), "Zona Extrema",IF(AND(W8="Muy Alta",Z8="Leve"), "Zona Alta",IF(AND(W8="Muy Alta",Z8="Menor"), "Zona Alta",IF(AND(W8="Muy Alta",Z8="Moderado"), "Zona Alta",IF(AND(W8="Muy Alta",Z8="Mayor"), "Zona Alta",IF(AND(W8="Muy Alta",Z8="Catastrófico"), "Zona Extrema","-")))))))))))))))))))))))))</f>
        <v>Zona Moderada</v>
      </c>
      <c r="AB8" s="14" t="s">
        <v>165</v>
      </c>
      <c r="AC8" s="30" t="s">
        <v>174</v>
      </c>
      <c r="AD8" s="18" t="s">
        <v>80</v>
      </c>
      <c r="AE8" s="28">
        <v>44561</v>
      </c>
      <c r="AF8" s="18" t="s">
        <v>169</v>
      </c>
      <c r="AG8" s="69"/>
      <c r="AH8" s="70"/>
      <c r="AI8" s="73"/>
      <c r="AJ8" s="74"/>
    </row>
    <row r="9" spans="1:36 16384:16384" ht="93.75" customHeight="1" x14ac:dyDescent="0.25">
      <c r="A9" s="87" t="s">
        <v>80</v>
      </c>
      <c r="B9" s="88"/>
      <c r="C9" s="95" t="s">
        <v>146</v>
      </c>
      <c r="D9" s="96"/>
      <c r="E9" s="97"/>
      <c r="F9" s="29" t="s">
        <v>90</v>
      </c>
      <c r="G9" s="12" t="s">
        <v>95</v>
      </c>
      <c r="H9" s="14" t="str">
        <f>IF(G9="Máximo dos (2) veces por año.","Muy Baja",IF(G9="Entre tres (3) y veinticuatro (24) veces por año.","Baja",IF(G9="Entre veinticinco (25) y quinientas (500) veces por año.","Media / Moderada", IF(G9="Entre quinientas una (501) y cinco mil (5000) veces por año.", "Alta", IF(G9="Más de cinco mil (5000) veces por año.", "Muy Alta", "-")))))</f>
        <v>Media / Moderada</v>
      </c>
      <c r="I9" s="14">
        <f t="shared" si="0"/>
        <v>60</v>
      </c>
      <c r="J9" s="18" t="s">
        <v>99</v>
      </c>
      <c r="K9" s="14">
        <f t="shared" si="2"/>
        <v>60</v>
      </c>
      <c r="L9" s="18" t="str">
        <f>IF(AND(H9="Muy baja",J9="Leve"), "Zona Baja",IF(AND(H9="Muy baja",J9="Menor"), "Zona Baja",IF(AND(H9="Muy baja",J9="Moderado"), "Zona Moderada",IF(AND(H9="Muy baja",J9="Mayor"), "Zona Alta",IF(AND(H9="Muy baja",J9="Catastrófico"), "Zona Extrema",IF(AND(H9="Baja",J9="Leve"), "Zona Baja",IF(AND(H9="Baja",J9="Menor"), "Zona Moderada",IF(AND(H9="Baja",J9="Moderado"), "Zona Moderada",IF(AND(H9="Baja",J9="Mayor"), "Zona Alta",IF(AND(H9="Baja",J9="Catastrófico"), "Zona Extrema",IF(AND(H9="Media / Moderada",J9="Leve"), "Zona Moderada",IF(AND(H9="Media / Moderada",J9="Menor"), "Zona Moderada",IF(AND(H9="Media / Moderada",J9="Moderado"), "Zona Moderada", IF(AND(H9="Media / Moderada",J9="Mayor"), "Zona Alta",IF(AND(H9="Media / Moderada",J9="Catastrófico"), "Zona Extrema",IF(AND(H9="Alta",J9="Leve"), "Zona Moderada",IF(AND(H9="Alta",J9="Menor"), "Zona Moderada",IF(AND(H9="Alta",J9="Moderado"), "Zona Alta",IF(AND(H9="Alta",J9="Mayor"), "Zona Alta",IF(AND(H9="Alta",J9="Catastrófico"), "Zona Extrema",IF(AND(H9="Muy Alta",J9="Leve"), "Zona Alta",IF(AND(H9="Muy Alta",J9="Menor"), "Zona Alta",IF(AND(H9="Muy Alta",J9="Moderado"), "Zona Alta",IF(AND(H9="Muy Alta",J9="Mayor"), "Zona Alta",IF(AND(H9="Muy Alta",J9="Catastrófico"), "Zona Extrema","-")))))))))))))))))))))))))</f>
        <v>Zona Moderada</v>
      </c>
      <c r="M9" s="25" t="s">
        <v>147</v>
      </c>
      <c r="N9" s="14" t="s">
        <v>104</v>
      </c>
      <c r="O9" s="14" t="s">
        <v>105</v>
      </c>
      <c r="P9" s="18" t="s">
        <v>107</v>
      </c>
      <c r="Q9" s="18" t="s">
        <v>110</v>
      </c>
      <c r="R9" s="22">
        <f t="shared" si="1"/>
        <v>0.4</v>
      </c>
      <c r="S9" s="14" t="s">
        <v>104</v>
      </c>
      <c r="T9" s="14" t="s">
        <v>116</v>
      </c>
      <c r="U9" s="14" t="s">
        <v>118</v>
      </c>
      <c r="V9" s="24">
        <f t="shared" ref="V9:V55" si="4">IF(OR(P9="Preventivo
25%",P9="Detectivo
15%"),(I9-(I9*R9)),"No Afecta Probabilidad")</f>
        <v>36</v>
      </c>
      <c r="W9" s="14" t="s">
        <v>122</v>
      </c>
      <c r="X9" s="24">
        <f>+V9</f>
        <v>36</v>
      </c>
      <c r="Y9" s="24" t="str">
        <f t="shared" si="3"/>
        <v>No Afecta
Impacto</v>
      </c>
      <c r="Z9" s="18" t="s">
        <v>99</v>
      </c>
      <c r="AA9" s="18" t="str">
        <f>IF(AND(W9="Muy baja",Z9="Leve"), "Zona Baja",IF(AND(W9="Muy baja",Z9="Menor"), "Zona Baja",IF(AND(W9="Muy baja",Z9="Moderado"), "Zona Moderada",IF(AND(W9="Muy baja",Z9="Mayor"), "Zona Alta",IF(AND(W9="Muy baja",Z9="Catastrófico"), "Zona Extrema",IF(AND(W9="Baja",Z9="Leve"), "Zona Baja",IF(AND(W9="Baja",Z9="Menor"), "Zona Moderada",IF(AND(W9="Baja",Z9="Moderado"), "Zona Moderada",IF(AND(W9="Baja",Z9="Mayor"), "Zona Alta",IF(AND(W9="Baja",Z9="Catastrófico"), "Zona Extrema",IF(AND(W9="Media / Moderada",Z9="Leve"), "Zona Moderada",IF(AND(W9="Media / Moderada",Z9="Menor"), "Zona Moderada",IF(AND(W9="Media / Moderada",Z9="Moderado"), "Zona Moderada", IF(AND(W9="Media / Moderada",Z9="Mayor"), "Zona Alta",IF(AND(W9="Media / Moderada",Z9="Catastrófico"), "Zona Extrema",IF(AND(W9="Alta",Z9="Leve"), "Zona Moderada",IF(AND(W9="Alta",Z9="Menor"), "Zona Moderada",IF(AND(W9="Alta",Z9="Moderado"), "Zona Alta",IF(AND(W9="Alta",Z9="Mayor"), "Zona Alta",IF(AND(W9="Alta",Z9="Catastrófico"), "Zona Extrema",IF(AND(W9="Muy Alta",Z9="Leve"), "Zona Alta",IF(AND(W9="Muy Alta",Z9="Menor"), "Zona Alta",IF(AND(W9="Muy Alta",Z9="Moderado"), "Zona Alta",IF(AND(W9="Muy Alta",Z9="Mayor"), "Zona Alta",IF(AND(W9="Muy Alta",Z9="Catastrófico"), "Zona Extrema","-")))))))))))))))))))))))))</f>
        <v>Zona Moderada</v>
      </c>
      <c r="AB9" s="14" t="s">
        <v>165</v>
      </c>
      <c r="AC9" s="30" t="s">
        <v>176</v>
      </c>
      <c r="AD9" s="18" t="s">
        <v>80</v>
      </c>
      <c r="AE9" s="28">
        <v>44561</v>
      </c>
      <c r="AF9" s="18" t="s">
        <v>169</v>
      </c>
      <c r="AG9" s="69"/>
      <c r="AH9" s="70"/>
      <c r="AI9" s="73"/>
      <c r="AJ9" s="74"/>
    </row>
    <row r="10" spans="1:36 16384:16384" ht="93.75" customHeight="1" x14ac:dyDescent="0.25">
      <c r="A10" s="87" t="s">
        <v>80</v>
      </c>
      <c r="B10" s="88"/>
      <c r="C10" s="95" t="s">
        <v>148</v>
      </c>
      <c r="D10" s="96"/>
      <c r="E10" s="97"/>
      <c r="F10" s="29" t="s">
        <v>87</v>
      </c>
      <c r="G10" s="12" t="s">
        <v>95</v>
      </c>
      <c r="H10" s="14" t="str">
        <f t="shared" ref="H10:H55" si="5">IF(G10="Máximo dos (2) veces por año.","Muy Baja",IF(G10="Entre tres (3) y veinticuatro (24) veces por año.","Baja",IF(G10="Entre veinticinco (25) y quinientas (500) veces por año.","Media / Moderada", IF(G10="Entre quinientas una (501) y cinco mil (5000) veces por año.", "Alta", IF(G10="Más de cinco mil (5000) veces por año.", "Muy Alta", "-")))))</f>
        <v>Media / Moderada</v>
      </c>
      <c r="I10" s="14">
        <f t="shared" si="0"/>
        <v>60</v>
      </c>
      <c r="J10" s="18" t="s">
        <v>99</v>
      </c>
      <c r="K10" s="14">
        <f t="shared" si="2"/>
        <v>60</v>
      </c>
      <c r="L10" s="18" t="str">
        <f t="shared" ref="L10:L55" si="6">IF(AND(H10="Muy baja",J10="Leve"), "Zona Baja",IF(AND(H10="Muy baja",J10="Menor"), "Zona Baja",IF(AND(H10="Muy baja",J10="Moderado"), "Zona Moderada",IF(AND(H10="Muy baja",J10="Mayor"), "Zona Alta",IF(AND(H10="Muy baja",J10="Catastrófico"), "Zona Extrema",IF(AND(H10="Baja",J10="Leve"), "Zona Baja",IF(AND(H10="Baja",J10="Menor"), "Zona Moderada",IF(AND(H10="Baja",J10="Moderado"), "Zona Moderada",IF(AND(H10="Baja",J10="Mayor"), "Zona Alta",IF(AND(H10="Baja",J10="Catastrófico"), "Zona Extrema",IF(AND(H10="Media / Moderada",J10="Leve"), "Zona Moderada",IF(AND(H10="Media / Moderada",J10="Menor"), "Zona Moderada",IF(AND(H10="Media / Moderada",J10="Moderado"), "Zona Moderada", IF(AND(H10="Media / Moderada",J10="Mayor"), "Zona Alta",IF(AND(H10="Media / Moderada",J10="Catastrófico"), "Zona Extrema",IF(AND(H10="Alta",J10="Leve"), "Zona Moderada",IF(AND(H10="Alta",J10="Menor"), "Zona Moderada",IF(AND(H10="Alta",J10="Moderado"), "Zona Alta",IF(AND(H10="Alta",J10="Mayor"), "Zona Alta",IF(AND(H10="Alta",J10="Catastrófico"), "Zona Extrema",IF(AND(H10="Muy Alta",J10="Leve"), "Zona Alta",IF(AND(H10="Muy Alta",J10="Menor"), "Zona Alta",IF(AND(H10="Muy Alta",J10="Moderado"), "Zona Alta",IF(AND(H10="Muy Alta",J10="Mayor"), "Zona Alta",IF(AND(H10="Muy Alta",J10="Catastrófico"), "Zona Extrema","-")))))))))))))))))))))))))</f>
        <v>Zona Moderada</v>
      </c>
      <c r="M10" s="25" t="s">
        <v>149</v>
      </c>
      <c r="N10" s="14" t="s">
        <v>104</v>
      </c>
      <c r="O10" s="14" t="s">
        <v>105</v>
      </c>
      <c r="P10" s="18" t="s">
        <v>108</v>
      </c>
      <c r="Q10" s="18" t="s">
        <v>110</v>
      </c>
      <c r="R10" s="22">
        <f t="shared" si="1"/>
        <v>0.3</v>
      </c>
      <c r="S10" s="14" t="s">
        <v>104</v>
      </c>
      <c r="T10" s="14" t="s">
        <v>116</v>
      </c>
      <c r="U10" s="14" t="s">
        <v>118</v>
      </c>
      <c r="V10" s="24">
        <f t="shared" si="4"/>
        <v>42</v>
      </c>
      <c r="W10" s="14" t="s">
        <v>123</v>
      </c>
      <c r="X10" s="24">
        <f>+V10</f>
        <v>42</v>
      </c>
      <c r="Y10" s="24" t="str">
        <f t="shared" si="3"/>
        <v>No Afecta
Impacto</v>
      </c>
      <c r="Z10" s="18" t="s">
        <v>99</v>
      </c>
      <c r="AA10" s="18" t="str">
        <f t="shared" ref="AA10:AA55" si="7">IF(AND(W10="Muy baja",Z10="Leve"), "Zona Baja",IF(AND(W10="Muy baja",Z10="Menor"), "Zona Baja",IF(AND(W10="Muy baja",Z10="Moderado"), "Zona Moderada",IF(AND(W10="Muy baja",Z10="Mayor"), "Zona Alta",IF(AND(W10="Muy baja",Z10="Catastrófico"), "Zona Extrema",IF(AND(W10="Baja",Z10="Leve"), "Zona Baja",IF(AND(W10="Baja",Z10="Menor"), "Zona Moderada",IF(AND(W10="Baja",Z10="Moderado"), "Zona Moderada",IF(AND(W10="Baja",Z10="Mayor"), "Zona Alta",IF(AND(W10="Baja",Z10="Catastrófico"), "Zona Extrema",IF(AND(W10="Media / Moderada",Z10="Leve"), "Zona Moderada",IF(AND(W10="Media / Moderada",Z10="Menor"), "Zona Moderada",IF(AND(W10="Media / Moderada",Z10="Moderado"), "Zona Moderada", IF(AND(W10="Media / Moderada",Z10="Mayor"), "Zona Alta",IF(AND(W10="Media / Moderada",Z10="Catastrófico"), "Zona Extrema",IF(AND(W10="Alta",Z10="Leve"), "Zona Moderada",IF(AND(W10="Alta",Z10="Menor"), "Zona Moderada",IF(AND(W10="Alta",Z10="Moderado"), "Zona Alta",IF(AND(W10="Alta",Z10="Mayor"), "Zona Alta",IF(AND(W10="Alta",Z10="Catastrófico"), "Zona Extrema",IF(AND(W10="Muy Alta",Z10="Leve"), "Zona Alta",IF(AND(W10="Muy Alta",Z10="Menor"), "Zona Alta",IF(AND(W10="Muy Alta",Z10="Moderado"), "Zona Alta",IF(AND(W10="Muy Alta",Z10="Mayor"), "Zona Alta",IF(AND(W10="Muy Alta",Z10="Catastrófico"), "Zona Extrema","-")))))))))))))))))))))))))</f>
        <v>Zona Moderada</v>
      </c>
      <c r="AB10" s="14" t="s">
        <v>165</v>
      </c>
      <c r="AC10" s="30" t="s">
        <v>175</v>
      </c>
      <c r="AD10" s="18" t="s">
        <v>80</v>
      </c>
      <c r="AE10" s="28">
        <v>44561</v>
      </c>
      <c r="AF10" s="18" t="s">
        <v>169</v>
      </c>
      <c r="AG10" s="69"/>
      <c r="AH10" s="70"/>
      <c r="AI10" s="73"/>
      <c r="AJ10" s="74"/>
    </row>
    <row r="11" spans="1:36 16384:16384" ht="93.75" customHeight="1" x14ac:dyDescent="0.25">
      <c r="A11" s="87" t="s">
        <v>80</v>
      </c>
      <c r="B11" s="88"/>
      <c r="C11" s="95" t="s">
        <v>150</v>
      </c>
      <c r="D11" s="96"/>
      <c r="E11" s="97"/>
      <c r="F11" s="29" t="s">
        <v>90</v>
      </c>
      <c r="G11" s="12" t="s">
        <v>95</v>
      </c>
      <c r="H11" s="14" t="str">
        <f t="shared" si="5"/>
        <v>Media / Moderada</v>
      </c>
      <c r="I11" s="14">
        <f t="shared" si="0"/>
        <v>60</v>
      </c>
      <c r="J11" s="18" t="s">
        <v>99</v>
      </c>
      <c r="K11" s="14">
        <f t="shared" si="2"/>
        <v>60</v>
      </c>
      <c r="L11" s="18" t="str">
        <f t="shared" si="6"/>
        <v>Zona Moderada</v>
      </c>
      <c r="M11" s="25" t="s">
        <v>151</v>
      </c>
      <c r="N11" s="14" t="s">
        <v>104</v>
      </c>
      <c r="O11" s="14" t="s">
        <v>105</v>
      </c>
      <c r="P11" s="18" t="s">
        <v>107</v>
      </c>
      <c r="Q11" s="18" t="s">
        <v>110</v>
      </c>
      <c r="R11" s="22">
        <f t="shared" si="1"/>
        <v>0.4</v>
      </c>
      <c r="S11" s="14" t="s">
        <v>104</v>
      </c>
      <c r="T11" s="14" t="s">
        <v>116</v>
      </c>
      <c r="U11" s="14" t="s">
        <v>118</v>
      </c>
      <c r="V11" s="24">
        <f t="shared" si="4"/>
        <v>36</v>
      </c>
      <c r="W11" s="14" t="s">
        <v>122</v>
      </c>
      <c r="X11" s="24">
        <f>+V11</f>
        <v>36</v>
      </c>
      <c r="Y11" s="24" t="str">
        <f t="shared" si="3"/>
        <v>No Afecta
Impacto</v>
      </c>
      <c r="Z11" s="18" t="s">
        <v>99</v>
      </c>
      <c r="AA11" s="18" t="str">
        <f t="shared" si="7"/>
        <v>Zona Moderada</v>
      </c>
      <c r="AB11" s="14" t="s">
        <v>165</v>
      </c>
      <c r="AC11" s="30" t="s">
        <v>177</v>
      </c>
      <c r="AD11" s="18" t="s">
        <v>80</v>
      </c>
      <c r="AE11" s="28">
        <v>44561</v>
      </c>
      <c r="AF11" s="18" t="s">
        <v>169</v>
      </c>
      <c r="AG11" s="69"/>
      <c r="AH11" s="70"/>
      <c r="AI11" s="73"/>
      <c r="AJ11" s="74"/>
    </row>
    <row r="12" spans="1:36 16384:16384" ht="93.75" customHeight="1" x14ac:dyDescent="0.25">
      <c r="A12" s="87" t="s">
        <v>80</v>
      </c>
      <c r="B12" s="88"/>
      <c r="C12" s="95" t="s">
        <v>152</v>
      </c>
      <c r="D12" s="96"/>
      <c r="E12" s="97"/>
      <c r="F12" s="29" t="s">
        <v>90</v>
      </c>
      <c r="G12" s="12" t="s">
        <v>95</v>
      </c>
      <c r="H12" s="14" t="str">
        <f t="shared" si="5"/>
        <v>Media / Moderada</v>
      </c>
      <c r="I12" s="14">
        <f t="shared" si="0"/>
        <v>60</v>
      </c>
      <c r="J12" s="18" t="s">
        <v>100</v>
      </c>
      <c r="K12" s="14" t="str">
        <f t="shared" si="2"/>
        <v>80</v>
      </c>
      <c r="L12" s="18" t="str">
        <f t="shared" si="6"/>
        <v>Zona Alta</v>
      </c>
      <c r="M12" s="25" t="s">
        <v>153</v>
      </c>
      <c r="N12" s="14" t="s">
        <v>104</v>
      </c>
      <c r="O12" s="14" t="s">
        <v>105</v>
      </c>
      <c r="P12" s="18" t="s">
        <v>107</v>
      </c>
      <c r="Q12" s="18" t="s">
        <v>110</v>
      </c>
      <c r="R12" s="22">
        <f t="shared" si="1"/>
        <v>0.4</v>
      </c>
      <c r="S12" s="14" t="s">
        <v>115</v>
      </c>
      <c r="T12" s="14" t="s">
        <v>116</v>
      </c>
      <c r="U12" s="14" t="s">
        <v>119</v>
      </c>
      <c r="V12" s="24">
        <f t="shared" si="4"/>
        <v>36</v>
      </c>
      <c r="W12" s="14" t="s">
        <v>122</v>
      </c>
      <c r="X12" s="24">
        <f>+V12</f>
        <v>36</v>
      </c>
      <c r="Y12" s="24" t="str">
        <f t="shared" si="3"/>
        <v>No Afecta
Impacto</v>
      </c>
      <c r="Z12" s="18" t="s">
        <v>99</v>
      </c>
      <c r="AA12" s="18" t="str">
        <f t="shared" si="7"/>
        <v>Zona Moderada</v>
      </c>
      <c r="AB12" s="14" t="s">
        <v>165</v>
      </c>
      <c r="AC12" s="30" t="s">
        <v>178</v>
      </c>
      <c r="AD12" s="18" t="s">
        <v>80</v>
      </c>
      <c r="AE12" s="28">
        <v>44561</v>
      </c>
      <c r="AF12" s="18" t="s">
        <v>169</v>
      </c>
      <c r="AG12" s="69"/>
      <c r="AH12" s="70"/>
      <c r="AI12" s="73"/>
      <c r="AJ12" s="74"/>
    </row>
    <row r="13" spans="1:36 16384:16384" ht="93.75" customHeight="1" x14ac:dyDescent="0.25">
      <c r="A13" s="87" t="s">
        <v>80</v>
      </c>
      <c r="B13" s="88"/>
      <c r="C13" s="95" t="s">
        <v>154</v>
      </c>
      <c r="D13" s="96"/>
      <c r="E13" s="97"/>
      <c r="F13" s="29" t="s">
        <v>91</v>
      </c>
      <c r="G13" s="12" t="s">
        <v>94</v>
      </c>
      <c r="H13" s="14" t="str">
        <f t="shared" si="5"/>
        <v>Baja</v>
      </c>
      <c r="I13" s="14">
        <f t="shared" si="0"/>
        <v>40</v>
      </c>
      <c r="J13" s="18" t="s">
        <v>100</v>
      </c>
      <c r="K13" s="14" t="str">
        <f t="shared" si="2"/>
        <v>80</v>
      </c>
      <c r="L13" s="18" t="str">
        <f t="shared" si="6"/>
        <v>Zona Alta</v>
      </c>
      <c r="M13" s="25" t="s">
        <v>155</v>
      </c>
      <c r="N13" s="14" t="s">
        <v>105</v>
      </c>
      <c r="O13" s="14" t="s">
        <v>104</v>
      </c>
      <c r="P13" s="18" t="s">
        <v>109</v>
      </c>
      <c r="Q13" s="18" t="s">
        <v>110</v>
      </c>
      <c r="R13" s="22">
        <f t="shared" si="1"/>
        <v>0.25</v>
      </c>
      <c r="S13" s="14" t="s">
        <v>104</v>
      </c>
      <c r="T13" s="14" t="s">
        <v>117</v>
      </c>
      <c r="U13" s="14" t="s">
        <v>118</v>
      </c>
      <c r="V13" s="24" t="str">
        <f t="shared" si="4"/>
        <v>No Afecta Probabilidad</v>
      </c>
      <c r="W13" s="14" t="s">
        <v>122</v>
      </c>
      <c r="X13" s="24">
        <f>+I13</f>
        <v>40</v>
      </c>
      <c r="Y13" s="24">
        <f t="shared" si="3"/>
        <v>60</v>
      </c>
      <c r="Z13" s="18" t="s">
        <v>99</v>
      </c>
      <c r="AA13" s="18" t="str">
        <f t="shared" si="7"/>
        <v>Zona Moderada</v>
      </c>
      <c r="AB13" s="14" t="s">
        <v>165</v>
      </c>
      <c r="AC13" s="30" t="s">
        <v>179</v>
      </c>
      <c r="AD13" s="18" t="s">
        <v>80</v>
      </c>
      <c r="AE13" s="28">
        <v>44561</v>
      </c>
      <c r="AF13" s="18" t="s">
        <v>169</v>
      </c>
      <c r="AG13" s="69"/>
      <c r="AH13" s="70"/>
      <c r="AI13" s="73"/>
      <c r="AJ13" s="74"/>
    </row>
    <row r="14" spans="1:36 16384:16384" ht="93.75" customHeight="1" x14ac:dyDescent="0.25">
      <c r="A14" s="93" t="s">
        <v>83</v>
      </c>
      <c r="B14" s="94"/>
      <c r="C14" s="69" t="s">
        <v>156</v>
      </c>
      <c r="D14" s="81"/>
      <c r="E14" s="70"/>
      <c r="F14" s="12" t="s">
        <v>89</v>
      </c>
      <c r="G14" s="12" t="s">
        <v>94</v>
      </c>
      <c r="H14" s="14" t="str">
        <f t="shared" si="5"/>
        <v>Baja</v>
      </c>
      <c r="I14" s="14">
        <f t="shared" si="0"/>
        <v>40</v>
      </c>
      <c r="J14" s="18" t="s">
        <v>100</v>
      </c>
      <c r="K14" s="14" t="str">
        <f t="shared" si="2"/>
        <v>80</v>
      </c>
      <c r="L14" s="18" t="str">
        <f t="shared" si="6"/>
        <v>Zona Alta</v>
      </c>
      <c r="M14" s="25" t="s">
        <v>157</v>
      </c>
      <c r="N14" s="14" t="s">
        <v>104</v>
      </c>
      <c r="O14" s="14" t="s">
        <v>105</v>
      </c>
      <c r="P14" s="18" t="s">
        <v>107</v>
      </c>
      <c r="Q14" s="18" t="s">
        <v>110</v>
      </c>
      <c r="R14" s="22">
        <f t="shared" si="1"/>
        <v>0.4</v>
      </c>
      <c r="S14" s="14" t="s">
        <v>104</v>
      </c>
      <c r="T14" s="14" t="s">
        <v>116</v>
      </c>
      <c r="U14" s="14" t="s">
        <v>118</v>
      </c>
      <c r="V14" s="24">
        <f t="shared" si="4"/>
        <v>24</v>
      </c>
      <c r="W14" s="14" t="s">
        <v>122</v>
      </c>
      <c r="X14" s="24">
        <f>+V14</f>
        <v>24</v>
      </c>
      <c r="Y14" s="24" t="str">
        <f t="shared" si="3"/>
        <v>No Afecta
Impacto</v>
      </c>
      <c r="Z14" s="18" t="s">
        <v>100</v>
      </c>
      <c r="AA14" s="18" t="str">
        <f t="shared" si="7"/>
        <v>Zona Alta</v>
      </c>
      <c r="AB14" s="14" t="s">
        <v>165</v>
      </c>
      <c r="AC14" s="30" t="s">
        <v>181</v>
      </c>
      <c r="AD14" s="18" t="s">
        <v>262</v>
      </c>
      <c r="AE14" s="28">
        <v>44561</v>
      </c>
      <c r="AF14" s="18" t="s">
        <v>180</v>
      </c>
      <c r="AG14" s="69"/>
      <c r="AH14" s="70"/>
      <c r="AI14" s="73"/>
      <c r="AJ14" s="74"/>
    </row>
    <row r="15" spans="1:36 16384:16384" ht="111.75" customHeight="1" x14ac:dyDescent="0.25">
      <c r="A15" s="93" t="s">
        <v>85</v>
      </c>
      <c r="B15" s="94"/>
      <c r="C15" s="69" t="s">
        <v>158</v>
      </c>
      <c r="D15" s="81"/>
      <c r="E15" s="70"/>
      <c r="F15" s="11" t="s">
        <v>87</v>
      </c>
      <c r="G15" s="11" t="s">
        <v>94</v>
      </c>
      <c r="H15" s="14" t="str">
        <f t="shared" si="5"/>
        <v>Baja</v>
      </c>
      <c r="I15" s="14">
        <f t="shared" si="0"/>
        <v>40</v>
      </c>
      <c r="J15" s="18" t="s">
        <v>100</v>
      </c>
      <c r="K15" s="14" t="str">
        <f t="shared" si="2"/>
        <v>80</v>
      </c>
      <c r="L15" s="18" t="str">
        <f t="shared" si="6"/>
        <v>Zona Alta</v>
      </c>
      <c r="M15" s="25" t="s">
        <v>159</v>
      </c>
      <c r="N15" s="14" t="s">
        <v>104</v>
      </c>
      <c r="O15" s="14" t="s">
        <v>105</v>
      </c>
      <c r="P15" s="14" t="s">
        <v>107</v>
      </c>
      <c r="Q15" s="14" t="s">
        <v>110</v>
      </c>
      <c r="R15" s="22">
        <f t="shared" si="1"/>
        <v>0.4</v>
      </c>
      <c r="S15" s="14" t="s">
        <v>104</v>
      </c>
      <c r="T15" s="14" t="s">
        <v>116</v>
      </c>
      <c r="U15" s="14" t="s">
        <v>118</v>
      </c>
      <c r="V15" s="24">
        <f t="shared" si="4"/>
        <v>24</v>
      </c>
      <c r="W15" s="14" t="s">
        <v>122</v>
      </c>
      <c r="X15" s="24">
        <f>+V15</f>
        <v>24</v>
      </c>
      <c r="Y15" s="24" t="str">
        <f t="shared" si="3"/>
        <v>No Afecta
Impacto</v>
      </c>
      <c r="Z15" s="18" t="s">
        <v>100</v>
      </c>
      <c r="AA15" s="18" t="str">
        <f t="shared" si="7"/>
        <v>Zona Alta</v>
      </c>
      <c r="AB15" s="14" t="s">
        <v>165</v>
      </c>
      <c r="AC15" s="31" t="s">
        <v>182</v>
      </c>
      <c r="AD15" s="14" t="s">
        <v>263</v>
      </c>
      <c r="AE15" s="28">
        <v>44561</v>
      </c>
      <c r="AF15" s="14" t="s">
        <v>180</v>
      </c>
      <c r="AG15" s="69"/>
      <c r="AH15" s="70"/>
      <c r="AI15" s="73"/>
      <c r="AJ15" s="74"/>
    </row>
    <row r="16" spans="1:36 16384:16384" ht="93.75" customHeight="1" x14ac:dyDescent="0.25">
      <c r="A16" s="93" t="s">
        <v>79</v>
      </c>
      <c r="B16" s="94"/>
      <c r="C16" s="69" t="s">
        <v>160</v>
      </c>
      <c r="D16" s="81"/>
      <c r="E16" s="70"/>
      <c r="F16" s="11" t="s">
        <v>87</v>
      </c>
      <c r="G16" s="11" t="s">
        <v>94</v>
      </c>
      <c r="H16" s="14" t="str">
        <f t="shared" si="5"/>
        <v>Baja</v>
      </c>
      <c r="I16" s="14">
        <f t="shared" si="0"/>
        <v>40</v>
      </c>
      <c r="J16" s="18" t="s">
        <v>99</v>
      </c>
      <c r="K16" s="14">
        <f t="shared" si="2"/>
        <v>60</v>
      </c>
      <c r="L16" s="18" t="str">
        <f t="shared" si="6"/>
        <v>Zona Moderada</v>
      </c>
      <c r="M16" s="25" t="s">
        <v>161</v>
      </c>
      <c r="N16" s="14" t="s">
        <v>104</v>
      </c>
      <c r="O16" s="14" t="s">
        <v>105</v>
      </c>
      <c r="P16" s="14" t="s">
        <v>107</v>
      </c>
      <c r="Q16" s="14" t="s">
        <v>110</v>
      </c>
      <c r="R16" s="22">
        <f t="shared" si="1"/>
        <v>0.4</v>
      </c>
      <c r="S16" s="14" t="s">
        <v>115</v>
      </c>
      <c r="T16" s="14" t="s">
        <v>117</v>
      </c>
      <c r="U16" s="14" t="s">
        <v>119</v>
      </c>
      <c r="V16" s="24">
        <f t="shared" si="4"/>
        <v>24</v>
      </c>
      <c r="W16" s="14" t="s">
        <v>122</v>
      </c>
      <c r="X16" s="24">
        <f>+V16</f>
        <v>24</v>
      </c>
      <c r="Y16" s="24" t="str">
        <f t="shared" si="3"/>
        <v>No Afecta
Impacto</v>
      </c>
      <c r="Z16" s="18" t="s">
        <v>99</v>
      </c>
      <c r="AA16" s="18" t="str">
        <f t="shared" si="7"/>
        <v>Zona Moderada</v>
      </c>
      <c r="AB16" s="14" t="s">
        <v>165</v>
      </c>
      <c r="AC16" s="31" t="s">
        <v>183</v>
      </c>
      <c r="AD16" s="14" t="s">
        <v>264</v>
      </c>
      <c r="AE16" s="28">
        <v>44561</v>
      </c>
      <c r="AF16" s="14" t="s">
        <v>180</v>
      </c>
      <c r="AG16" s="69"/>
      <c r="AH16" s="70"/>
      <c r="AI16" s="73"/>
      <c r="AJ16" s="74"/>
    </row>
    <row r="17" spans="1:36" ht="93.75" customHeight="1" x14ac:dyDescent="0.25">
      <c r="A17" s="93" t="s">
        <v>79</v>
      </c>
      <c r="B17" s="94"/>
      <c r="C17" s="69" t="s">
        <v>162</v>
      </c>
      <c r="D17" s="81"/>
      <c r="E17" s="70"/>
      <c r="F17" s="11" t="s">
        <v>90</v>
      </c>
      <c r="G17" s="11" t="s">
        <v>95</v>
      </c>
      <c r="H17" s="14" t="str">
        <f t="shared" si="5"/>
        <v>Media / Moderada</v>
      </c>
      <c r="I17" s="14">
        <f t="shared" si="0"/>
        <v>60</v>
      </c>
      <c r="J17" s="18" t="s">
        <v>99</v>
      </c>
      <c r="K17" s="14">
        <f t="shared" si="2"/>
        <v>60</v>
      </c>
      <c r="L17" s="18" t="str">
        <f t="shared" si="6"/>
        <v>Zona Moderada</v>
      </c>
      <c r="M17" s="25" t="s">
        <v>163</v>
      </c>
      <c r="N17" s="14" t="s">
        <v>104</v>
      </c>
      <c r="O17" s="14" t="s">
        <v>105</v>
      </c>
      <c r="P17" s="14" t="s">
        <v>107</v>
      </c>
      <c r="Q17" s="14" t="s">
        <v>110</v>
      </c>
      <c r="R17" s="22">
        <f t="shared" si="1"/>
        <v>0.4</v>
      </c>
      <c r="S17" s="14" t="s">
        <v>104</v>
      </c>
      <c r="T17" s="14" t="s">
        <v>116</v>
      </c>
      <c r="U17" s="14" t="s">
        <v>118</v>
      </c>
      <c r="V17" s="24">
        <f t="shared" si="4"/>
        <v>36</v>
      </c>
      <c r="W17" s="14" t="s">
        <v>122</v>
      </c>
      <c r="X17" s="24">
        <f>+V17</f>
        <v>36</v>
      </c>
      <c r="Y17" s="24" t="str">
        <f t="shared" si="3"/>
        <v>No Afecta
Impacto</v>
      </c>
      <c r="Z17" s="18" t="s">
        <v>99</v>
      </c>
      <c r="AA17" s="18" t="str">
        <f t="shared" si="7"/>
        <v>Zona Moderada</v>
      </c>
      <c r="AB17" s="14" t="s">
        <v>165</v>
      </c>
      <c r="AC17" s="31" t="s">
        <v>184</v>
      </c>
      <c r="AD17" s="14" t="s">
        <v>264</v>
      </c>
      <c r="AE17" s="28">
        <v>44561</v>
      </c>
      <c r="AF17" s="14" t="s">
        <v>180</v>
      </c>
      <c r="AG17" s="69"/>
      <c r="AH17" s="70"/>
      <c r="AI17" s="73"/>
      <c r="AJ17" s="74"/>
    </row>
    <row r="18" spans="1:36" ht="93.75" customHeight="1" x14ac:dyDescent="0.25">
      <c r="A18" s="93" t="s">
        <v>81</v>
      </c>
      <c r="B18" s="94"/>
      <c r="C18" s="69" t="s">
        <v>258</v>
      </c>
      <c r="D18" s="81"/>
      <c r="E18" s="70"/>
      <c r="F18" s="11" t="s">
        <v>87</v>
      </c>
      <c r="G18" s="11" t="s">
        <v>95</v>
      </c>
      <c r="H18" s="14" t="str">
        <f t="shared" si="5"/>
        <v>Media / Moderada</v>
      </c>
      <c r="I18" s="14">
        <f t="shared" si="0"/>
        <v>60</v>
      </c>
      <c r="J18" s="18" t="s">
        <v>100</v>
      </c>
      <c r="K18" s="14" t="str">
        <f t="shared" si="2"/>
        <v>80</v>
      </c>
      <c r="L18" s="18" t="str">
        <f t="shared" si="6"/>
        <v>Zona Alta</v>
      </c>
      <c r="M18" s="25" t="s">
        <v>259</v>
      </c>
      <c r="N18" s="14" t="s">
        <v>104</v>
      </c>
      <c r="O18" s="14" t="s">
        <v>105</v>
      </c>
      <c r="P18" s="14" t="s">
        <v>107</v>
      </c>
      <c r="Q18" s="14" t="s">
        <v>110</v>
      </c>
      <c r="R18" s="22">
        <f t="shared" si="1"/>
        <v>0.4</v>
      </c>
      <c r="S18" s="14" t="s">
        <v>104</v>
      </c>
      <c r="T18" s="14" t="s">
        <v>116</v>
      </c>
      <c r="U18" s="14" t="s">
        <v>118</v>
      </c>
      <c r="V18" s="24">
        <f>IF(OR(P18="Preventivo
25%",P18="Detectivo
15%"),(I18-(I18*R18)),"No Afecta Probabilidad")</f>
        <v>36</v>
      </c>
      <c r="W18" s="14" t="s">
        <v>123</v>
      </c>
      <c r="X18" s="24">
        <f>+V18</f>
        <v>36</v>
      </c>
      <c r="Y18" s="24" t="str">
        <f>IF(P18="Correctivo
10%",(K18-(K18*R18)),"No Afecta
Impacto")</f>
        <v>No Afecta
Impacto</v>
      </c>
      <c r="Z18" s="18" t="s">
        <v>100</v>
      </c>
      <c r="AA18" s="18" t="str">
        <f t="shared" si="7"/>
        <v>Zona Alta</v>
      </c>
      <c r="AB18" s="14" t="s">
        <v>165</v>
      </c>
      <c r="AC18" s="31" t="s">
        <v>260</v>
      </c>
      <c r="AD18" s="14" t="s">
        <v>265</v>
      </c>
      <c r="AE18" s="28">
        <v>44500</v>
      </c>
      <c r="AF18" s="14" t="s">
        <v>180</v>
      </c>
      <c r="AG18" s="69"/>
      <c r="AH18" s="70"/>
      <c r="AI18" s="73"/>
      <c r="AJ18" s="74"/>
    </row>
    <row r="19" spans="1:36" ht="93.75" customHeight="1" x14ac:dyDescent="0.25">
      <c r="A19" s="93" t="s">
        <v>73</v>
      </c>
      <c r="B19" s="94"/>
      <c r="C19" s="69" t="s">
        <v>272</v>
      </c>
      <c r="D19" s="81"/>
      <c r="E19" s="70"/>
      <c r="F19" s="11" t="s">
        <v>87</v>
      </c>
      <c r="G19" s="11" t="s">
        <v>95</v>
      </c>
      <c r="H19" s="14" t="str">
        <f t="shared" si="5"/>
        <v>Media / Moderada</v>
      </c>
      <c r="I19" s="14">
        <f t="shared" si="0"/>
        <v>60</v>
      </c>
      <c r="J19" s="18" t="s">
        <v>99</v>
      </c>
      <c r="K19" s="14">
        <f t="shared" si="2"/>
        <v>60</v>
      </c>
      <c r="L19" s="18" t="str">
        <f t="shared" si="6"/>
        <v>Zona Moderada</v>
      </c>
      <c r="M19" s="25" t="s">
        <v>273</v>
      </c>
      <c r="N19" s="14" t="s">
        <v>104</v>
      </c>
      <c r="O19" s="14" t="s">
        <v>105</v>
      </c>
      <c r="P19" s="14" t="s">
        <v>107</v>
      </c>
      <c r="Q19" s="14" t="s">
        <v>111</v>
      </c>
      <c r="R19" s="22">
        <f t="shared" si="1"/>
        <v>0.5</v>
      </c>
      <c r="S19" s="14" t="s">
        <v>104</v>
      </c>
      <c r="T19" s="14" t="s">
        <v>116</v>
      </c>
      <c r="U19" s="14" t="s">
        <v>118</v>
      </c>
      <c r="V19" s="24">
        <f t="shared" si="4"/>
        <v>30</v>
      </c>
      <c r="W19" s="14" t="s">
        <v>122</v>
      </c>
      <c r="X19" s="24">
        <f t="shared" ref="X19:X24" si="8">+V19</f>
        <v>30</v>
      </c>
      <c r="Y19" s="24" t="str">
        <f t="shared" si="3"/>
        <v>No Afecta
Impacto</v>
      </c>
      <c r="Z19" s="18" t="s">
        <v>99</v>
      </c>
      <c r="AA19" s="18" t="str">
        <f t="shared" si="7"/>
        <v>Zona Moderada</v>
      </c>
      <c r="AB19" s="14" t="s">
        <v>165</v>
      </c>
      <c r="AC19" s="31" t="s">
        <v>274</v>
      </c>
      <c r="AD19" s="14" t="s">
        <v>275</v>
      </c>
      <c r="AE19" s="28">
        <v>44561</v>
      </c>
      <c r="AF19" s="14" t="s">
        <v>180</v>
      </c>
      <c r="AG19" s="69"/>
      <c r="AH19" s="70"/>
      <c r="AI19" s="73"/>
      <c r="AJ19" s="74"/>
    </row>
    <row r="20" spans="1:36" ht="93.75" customHeight="1" x14ac:dyDescent="0.25">
      <c r="A20" s="93" t="s">
        <v>82</v>
      </c>
      <c r="B20" s="94"/>
      <c r="C20" s="69" t="s">
        <v>276</v>
      </c>
      <c r="D20" s="81"/>
      <c r="E20" s="70"/>
      <c r="F20" s="11" t="s">
        <v>87</v>
      </c>
      <c r="G20" s="11" t="s">
        <v>97</v>
      </c>
      <c r="H20" s="14" t="str">
        <f t="shared" si="5"/>
        <v>Alta</v>
      </c>
      <c r="I20" s="14" t="str">
        <f t="shared" si="0"/>
        <v>80</v>
      </c>
      <c r="J20" s="18" t="s">
        <v>99</v>
      </c>
      <c r="K20" s="14">
        <f t="shared" si="2"/>
        <v>60</v>
      </c>
      <c r="L20" s="18" t="str">
        <f t="shared" si="6"/>
        <v>Zona Alta</v>
      </c>
      <c r="M20" s="25" t="s">
        <v>277</v>
      </c>
      <c r="N20" s="14" t="s">
        <v>104</v>
      </c>
      <c r="O20" s="14" t="s">
        <v>105</v>
      </c>
      <c r="P20" s="14" t="s">
        <v>107</v>
      </c>
      <c r="Q20" s="14" t="s">
        <v>110</v>
      </c>
      <c r="R20" s="22">
        <f t="shared" si="1"/>
        <v>0.4</v>
      </c>
      <c r="S20" s="14" t="s">
        <v>104</v>
      </c>
      <c r="T20" s="14" t="s">
        <v>117</v>
      </c>
      <c r="U20" s="14" t="s">
        <v>118</v>
      </c>
      <c r="V20" s="24">
        <f t="shared" si="4"/>
        <v>48</v>
      </c>
      <c r="W20" s="14" t="s">
        <v>123</v>
      </c>
      <c r="X20" s="24">
        <f t="shared" si="8"/>
        <v>48</v>
      </c>
      <c r="Y20" s="24" t="str">
        <f t="shared" si="3"/>
        <v>No Afecta
Impacto</v>
      </c>
      <c r="Z20" s="18" t="s">
        <v>99</v>
      </c>
      <c r="AA20" s="18" t="str">
        <f t="shared" si="7"/>
        <v>Zona Moderada</v>
      </c>
      <c r="AB20" s="14" t="s">
        <v>165</v>
      </c>
      <c r="AC20" s="31" t="s">
        <v>271</v>
      </c>
      <c r="AD20" s="14" t="s">
        <v>278</v>
      </c>
      <c r="AE20" s="28">
        <v>44561</v>
      </c>
      <c r="AF20" s="14" t="s">
        <v>180</v>
      </c>
      <c r="AG20" s="69"/>
      <c r="AH20" s="70"/>
      <c r="AI20" s="73"/>
      <c r="AJ20" s="74"/>
    </row>
    <row r="21" spans="1:36" ht="93.75" customHeight="1" x14ac:dyDescent="0.25">
      <c r="A21" s="93" t="s">
        <v>84</v>
      </c>
      <c r="B21" s="94"/>
      <c r="C21" s="69" t="s">
        <v>279</v>
      </c>
      <c r="D21" s="81"/>
      <c r="E21" s="70"/>
      <c r="F21" s="11" t="s">
        <v>90</v>
      </c>
      <c r="G21" s="11" t="s">
        <v>95</v>
      </c>
      <c r="H21" s="14" t="str">
        <f t="shared" si="5"/>
        <v>Media / Moderada</v>
      </c>
      <c r="I21" s="14">
        <f t="shared" si="0"/>
        <v>60</v>
      </c>
      <c r="J21" s="18" t="s">
        <v>99</v>
      </c>
      <c r="K21" s="14">
        <f t="shared" si="2"/>
        <v>60</v>
      </c>
      <c r="L21" s="18" t="str">
        <f t="shared" si="6"/>
        <v>Zona Moderada</v>
      </c>
      <c r="M21" s="25" t="s">
        <v>307</v>
      </c>
      <c r="N21" s="14" t="s">
        <v>104</v>
      </c>
      <c r="O21" s="14" t="s">
        <v>105</v>
      </c>
      <c r="P21" s="14" t="s">
        <v>107</v>
      </c>
      <c r="Q21" s="14" t="s">
        <v>111</v>
      </c>
      <c r="R21" s="22">
        <f t="shared" si="1"/>
        <v>0.5</v>
      </c>
      <c r="S21" s="14" t="s">
        <v>104</v>
      </c>
      <c r="T21" s="14" t="s">
        <v>116</v>
      </c>
      <c r="U21" s="14" t="s">
        <v>118</v>
      </c>
      <c r="V21" s="24">
        <f t="shared" si="4"/>
        <v>30</v>
      </c>
      <c r="W21" s="14" t="s">
        <v>122</v>
      </c>
      <c r="X21" s="24">
        <f t="shared" si="8"/>
        <v>30</v>
      </c>
      <c r="Y21" s="24" t="str">
        <f t="shared" si="3"/>
        <v>No Afecta
Impacto</v>
      </c>
      <c r="Z21" s="18" t="s">
        <v>99</v>
      </c>
      <c r="AA21" s="18" t="str">
        <f t="shared" si="7"/>
        <v>Zona Moderada</v>
      </c>
      <c r="AB21" s="14" t="s">
        <v>165</v>
      </c>
      <c r="AC21" s="31" t="s">
        <v>280</v>
      </c>
      <c r="AD21" s="14" t="s">
        <v>281</v>
      </c>
      <c r="AE21" s="28">
        <v>44561</v>
      </c>
      <c r="AF21" s="14" t="s">
        <v>180</v>
      </c>
      <c r="AG21" s="69"/>
      <c r="AH21" s="70"/>
      <c r="AI21" s="73"/>
      <c r="AJ21" s="74"/>
    </row>
    <row r="22" spans="1:36" ht="93.75" customHeight="1" x14ac:dyDescent="0.25">
      <c r="A22" s="87" t="s">
        <v>75</v>
      </c>
      <c r="B22" s="88"/>
      <c r="C22" s="69" t="s">
        <v>282</v>
      </c>
      <c r="D22" s="81"/>
      <c r="E22" s="70"/>
      <c r="F22" s="11" t="s">
        <v>90</v>
      </c>
      <c r="G22" s="11" t="s">
        <v>93</v>
      </c>
      <c r="H22" s="14" t="str">
        <f t="shared" si="5"/>
        <v>Muy Baja</v>
      </c>
      <c r="I22" s="14">
        <f t="shared" si="0"/>
        <v>20</v>
      </c>
      <c r="J22" s="18" t="s">
        <v>99</v>
      </c>
      <c r="K22" s="14">
        <f t="shared" si="2"/>
        <v>60</v>
      </c>
      <c r="L22" s="18" t="str">
        <f t="shared" si="6"/>
        <v>Zona Moderada</v>
      </c>
      <c r="M22" s="25" t="s">
        <v>283</v>
      </c>
      <c r="N22" s="14" t="s">
        <v>104</v>
      </c>
      <c r="O22" s="14" t="s">
        <v>105</v>
      </c>
      <c r="P22" s="14" t="s">
        <v>107</v>
      </c>
      <c r="Q22" s="14" t="s">
        <v>110</v>
      </c>
      <c r="R22" s="22">
        <f t="shared" si="1"/>
        <v>0.4</v>
      </c>
      <c r="S22" s="14" t="s">
        <v>104</v>
      </c>
      <c r="T22" s="14" t="s">
        <v>116</v>
      </c>
      <c r="U22" s="14" t="s">
        <v>118</v>
      </c>
      <c r="V22" s="24">
        <f>IF(OR(P22="Preventivo
25%",P22="Detectivo
15%"),(I22-(I22*R22)),"No Afecta Probabilidad")</f>
        <v>12</v>
      </c>
      <c r="W22" s="14" t="s">
        <v>123</v>
      </c>
      <c r="X22" s="24">
        <f t="shared" si="8"/>
        <v>12</v>
      </c>
      <c r="Y22" s="24" t="str">
        <f t="shared" si="3"/>
        <v>No Afecta
Impacto</v>
      </c>
      <c r="Z22" s="18" t="s">
        <v>99</v>
      </c>
      <c r="AA22" s="18" t="str">
        <f t="shared" si="7"/>
        <v>Zona Moderada</v>
      </c>
      <c r="AB22" s="14" t="s">
        <v>165</v>
      </c>
      <c r="AC22" s="31" t="s">
        <v>284</v>
      </c>
      <c r="AD22" s="14" t="s">
        <v>285</v>
      </c>
      <c r="AE22" s="28">
        <v>44561</v>
      </c>
      <c r="AF22" s="14" t="s">
        <v>180</v>
      </c>
      <c r="AG22" s="69"/>
      <c r="AH22" s="70"/>
      <c r="AI22" s="73"/>
      <c r="AJ22" s="74"/>
    </row>
    <row r="23" spans="1:36" ht="93.75" customHeight="1" x14ac:dyDescent="0.25">
      <c r="A23" s="93" t="s">
        <v>76</v>
      </c>
      <c r="B23" s="94"/>
      <c r="C23" s="69" t="s">
        <v>282</v>
      </c>
      <c r="D23" s="81"/>
      <c r="E23" s="70"/>
      <c r="F23" s="11" t="s">
        <v>90</v>
      </c>
      <c r="G23" s="11" t="s">
        <v>93</v>
      </c>
      <c r="H23" s="14" t="str">
        <f t="shared" si="5"/>
        <v>Muy Baja</v>
      </c>
      <c r="I23" s="14">
        <f t="shared" si="0"/>
        <v>20</v>
      </c>
      <c r="J23" s="18" t="s">
        <v>99</v>
      </c>
      <c r="K23" s="14">
        <f t="shared" si="2"/>
        <v>60</v>
      </c>
      <c r="L23" s="18" t="str">
        <f t="shared" si="6"/>
        <v>Zona Moderada</v>
      </c>
      <c r="M23" s="36" t="s">
        <v>283</v>
      </c>
      <c r="N23" s="14" t="s">
        <v>104</v>
      </c>
      <c r="O23" s="14" t="s">
        <v>105</v>
      </c>
      <c r="P23" s="14" t="s">
        <v>107</v>
      </c>
      <c r="Q23" s="14" t="s">
        <v>110</v>
      </c>
      <c r="R23" s="22">
        <f t="shared" si="1"/>
        <v>0.4</v>
      </c>
      <c r="S23" s="14" t="s">
        <v>104</v>
      </c>
      <c r="T23" s="14" t="s">
        <v>116</v>
      </c>
      <c r="U23" s="14" t="s">
        <v>118</v>
      </c>
      <c r="V23" s="24">
        <f t="shared" si="4"/>
        <v>12</v>
      </c>
      <c r="W23" s="14" t="s">
        <v>123</v>
      </c>
      <c r="X23" s="24">
        <f t="shared" si="8"/>
        <v>12</v>
      </c>
      <c r="Y23" s="24" t="str">
        <f t="shared" si="3"/>
        <v>No Afecta
Impacto</v>
      </c>
      <c r="Z23" s="18" t="s">
        <v>99</v>
      </c>
      <c r="AA23" s="18" t="str">
        <f t="shared" si="7"/>
        <v>Zona Moderada</v>
      </c>
      <c r="AB23" s="14" t="s">
        <v>165</v>
      </c>
      <c r="AC23" s="31" t="s">
        <v>284</v>
      </c>
      <c r="AD23" s="14" t="s">
        <v>285</v>
      </c>
      <c r="AE23" s="28">
        <v>44561</v>
      </c>
      <c r="AF23" s="14" t="s">
        <v>180</v>
      </c>
      <c r="AG23" s="69"/>
      <c r="AH23" s="70"/>
      <c r="AI23" s="73"/>
      <c r="AJ23" s="74"/>
    </row>
    <row r="24" spans="1:36" ht="93.75" customHeight="1" x14ac:dyDescent="0.25">
      <c r="A24" s="93" t="s">
        <v>85</v>
      </c>
      <c r="B24" s="94"/>
      <c r="C24" s="69" t="s">
        <v>286</v>
      </c>
      <c r="D24" s="81"/>
      <c r="E24" s="70"/>
      <c r="F24" s="11" t="s">
        <v>87</v>
      </c>
      <c r="G24" s="11" t="s">
        <v>95</v>
      </c>
      <c r="H24" s="14" t="str">
        <f t="shared" si="5"/>
        <v>Media / Moderada</v>
      </c>
      <c r="I24" s="14">
        <f t="shared" si="0"/>
        <v>60</v>
      </c>
      <c r="J24" s="18" t="s">
        <v>99</v>
      </c>
      <c r="K24" s="14">
        <f t="shared" si="2"/>
        <v>60</v>
      </c>
      <c r="L24" s="18" t="str">
        <f t="shared" si="6"/>
        <v>Zona Moderada</v>
      </c>
      <c r="M24" s="25" t="s">
        <v>287</v>
      </c>
      <c r="N24" s="14" t="s">
        <v>104</v>
      </c>
      <c r="O24" s="14" t="s">
        <v>105</v>
      </c>
      <c r="P24" s="14" t="s">
        <v>107</v>
      </c>
      <c r="Q24" s="14" t="s">
        <v>110</v>
      </c>
      <c r="R24" s="22">
        <f t="shared" si="1"/>
        <v>0.4</v>
      </c>
      <c r="S24" s="14" t="s">
        <v>104</v>
      </c>
      <c r="T24" s="14" t="s">
        <v>116</v>
      </c>
      <c r="U24" s="14" t="s">
        <v>118</v>
      </c>
      <c r="V24" s="24">
        <f t="shared" si="4"/>
        <v>36</v>
      </c>
      <c r="W24" s="14" t="s">
        <v>122</v>
      </c>
      <c r="X24" s="24">
        <f t="shared" si="8"/>
        <v>36</v>
      </c>
      <c r="Y24" s="24" t="str">
        <f t="shared" si="3"/>
        <v>No Afecta
Impacto</v>
      </c>
      <c r="Z24" s="18" t="s">
        <v>98</v>
      </c>
      <c r="AA24" s="18" t="str">
        <f t="shared" si="7"/>
        <v>Zona Moderada</v>
      </c>
      <c r="AB24" s="14" t="s">
        <v>165</v>
      </c>
      <c r="AC24" s="31" t="s">
        <v>288</v>
      </c>
      <c r="AD24" s="14" t="s">
        <v>289</v>
      </c>
      <c r="AE24" s="28">
        <v>44561</v>
      </c>
      <c r="AF24" s="14" t="s">
        <v>290</v>
      </c>
      <c r="AG24" s="69"/>
      <c r="AH24" s="70"/>
      <c r="AI24" s="73"/>
      <c r="AJ24" s="74"/>
    </row>
    <row r="25" spans="1:36" ht="96" customHeight="1" x14ac:dyDescent="0.25">
      <c r="A25" s="93" t="s">
        <v>71</v>
      </c>
      <c r="B25" s="94"/>
      <c r="C25" s="69" t="s">
        <v>291</v>
      </c>
      <c r="D25" s="81"/>
      <c r="E25" s="70"/>
      <c r="F25" s="11" t="s">
        <v>87</v>
      </c>
      <c r="G25" s="11" t="s">
        <v>95</v>
      </c>
      <c r="H25" s="14" t="str">
        <f t="shared" si="5"/>
        <v>Media / Moderada</v>
      </c>
      <c r="I25" s="14">
        <f t="shared" si="0"/>
        <v>60</v>
      </c>
      <c r="J25" s="18" t="s">
        <v>99</v>
      </c>
      <c r="K25" s="14">
        <f t="shared" si="2"/>
        <v>60</v>
      </c>
      <c r="L25" s="18" t="str">
        <f t="shared" si="6"/>
        <v>Zona Moderada</v>
      </c>
      <c r="M25" s="25" t="s">
        <v>292</v>
      </c>
      <c r="N25" s="14" t="s">
        <v>104</v>
      </c>
      <c r="O25" s="14" t="s">
        <v>105</v>
      </c>
      <c r="P25" s="14" t="s">
        <v>107</v>
      </c>
      <c r="Q25" s="14" t="s">
        <v>110</v>
      </c>
      <c r="R25" s="22">
        <f t="shared" si="1"/>
        <v>0.4</v>
      </c>
      <c r="S25" s="14" t="s">
        <v>115</v>
      </c>
      <c r="T25" s="14" t="s">
        <v>116</v>
      </c>
      <c r="U25" s="14" t="s">
        <v>118</v>
      </c>
      <c r="V25" s="24">
        <f t="shared" si="4"/>
        <v>36</v>
      </c>
      <c r="W25" s="14" t="s">
        <v>122</v>
      </c>
      <c r="X25" s="24">
        <f>+V25</f>
        <v>36</v>
      </c>
      <c r="Y25" s="24" t="str">
        <f t="shared" si="3"/>
        <v>No Afecta
Impacto</v>
      </c>
      <c r="Z25" s="18" t="s">
        <v>99</v>
      </c>
      <c r="AA25" s="18" t="str">
        <f t="shared" si="7"/>
        <v>Zona Moderada</v>
      </c>
      <c r="AB25" s="14" t="s">
        <v>165</v>
      </c>
      <c r="AC25" s="31" t="s">
        <v>293</v>
      </c>
      <c r="AD25" s="14" t="s">
        <v>294</v>
      </c>
      <c r="AE25" s="28">
        <v>44561</v>
      </c>
      <c r="AF25" s="14" t="s">
        <v>295</v>
      </c>
      <c r="AG25" s="69"/>
      <c r="AH25" s="70"/>
      <c r="AI25" s="73"/>
      <c r="AJ25" s="74"/>
    </row>
    <row r="26" spans="1:36" ht="93.75" customHeight="1" x14ac:dyDescent="0.25">
      <c r="A26" s="93" t="s">
        <v>78</v>
      </c>
      <c r="B26" s="94"/>
      <c r="C26" s="69" t="s">
        <v>296</v>
      </c>
      <c r="D26" s="81"/>
      <c r="E26" s="70"/>
      <c r="F26" s="11" t="s">
        <v>87</v>
      </c>
      <c r="G26" s="11" t="s">
        <v>97</v>
      </c>
      <c r="H26" s="14" t="str">
        <f t="shared" si="5"/>
        <v>Alta</v>
      </c>
      <c r="I26" s="14" t="str">
        <f t="shared" si="0"/>
        <v>80</v>
      </c>
      <c r="J26" s="18" t="s">
        <v>101</v>
      </c>
      <c r="K26" s="14">
        <f t="shared" si="2"/>
        <v>100</v>
      </c>
      <c r="L26" s="18" t="str">
        <f t="shared" si="6"/>
        <v>Zona Extrema</v>
      </c>
      <c r="M26" s="25" t="s">
        <v>297</v>
      </c>
      <c r="N26" s="14" t="s">
        <v>104</v>
      </c>
      <c r="O26" s="14" t="s">
        <v>105</v>
      </c>
      <c r="P26" s="14" t="s">
        <v>107</v>
      </c>
      <c r="Q26" s="14" t="s">
        <v>111</v>
      </c>
      <c r="R26" s="22">
        <f t="shared" si="1"/>
        <v>0.5</v>
      </c>
      <c r="S26" s="14" t="s">
        <v>104</v>
      </c>
      <c r="T26" s="14" t="s">
        <v>116</v>
      </c>
      <c r="U26" s="14" t="s">
        <v>118</v>
      </c>
      <c r="V26" s="24">
        <f t="shared" si="4"/>
        <v>40</v>
      </c>
      <c r="W26" s="14" t="s">
        <v>122</v>
      </c>
      <c r="X26" s="24">
        <f>+V26</f>
        <v>40</v>
      </c>
      <c r="Y26" s="24" t="str">
        <f t="shared" si="3"/>
        <v>No Afecta
Impacto</v>
      </c>
      <c r="Z26" s="18" t="s">
        <v>101</v>
      </c>
      <c r="AA26" s="18" t="str">
        <f t="shared" si="7"/>
        <v>Zona Extrema</v>
      </c>
      <c r="AB26" s="14" t="s">
        <v>165</v>
      </c>
      <c r="AC26" s="31" t="s">
        <v>298</v>
      </c>
      <c r="AD26" s="14" t="s">
        <v>294</v>
      </c>
      <c r="AE26" s="28">
        <v>44561</v>
      </c>
      <c r="AF26" s="14" t="s">
        <v>169</v>
      </c>
      <c r="AG26" s="69"/>
      <c r="AH26" s="70"/>
      <c r="AI26" s="73"/>
      <c r="AJ26" s="74"/>
    </row>
    <row r="27" spans="1:36" ht="93.75" customHeight="1" x14ac:dyDescent="0.25">
      <c r="A27" s="93" t="s">
        <v>70</v>
      </c>
      <c r="B27" s="94"/>
      <c r="C27" s="69" t="s">
        <v>299</v>
      </c>
      <c r="D27" s="81"/>
      <c r="E27" s="70"/>
      <c r="F27" s="11" t="s">
        <v>87</v>
      </c>
      <c r="G27" s="11" t="s">
        <v>94</v>
      </c>
      <c r="H27" s="14" t="str">
        <f t="shared" si="5"/>
        <v>Baja</v>
      </c>
      <c r="I27" s="14">
        <f t="shared" si="0"/>
        <v>40</v>
      </c>
      <c r="J27" s="18" t="s">
        <v>100</v>
      </c>
      <c r="K27" s="14" t="str">
        <f t="shared" si="2"/>
        <v>80</v>
      </c>
      <c r="L27" s="18" t="str">
        <f t="shared" si="6"/>
        <v>Zona Alta</v>
      </c>
      <c r="M27" s="25" t="s">
        <v>301</v>
      </c>
      <c r="N27" s="14" t="s">
        <v>104</v>
      </c>
      <c r="O27" s="14" t="s">
        <v>105</v>
      </c>
      <c r="P27" s="14" t="s">
        <v>107</v>
      </c>
      <c r="Q27" s="14" t="s">
        <v>110</v>
      </c>
      <c r="R27" s="22">
        <f t="shared" si="1"/>
        <v>0.4</v>
      </c>
      <c r="S27" s="14" t="s">
        <v>104</v>
      </c>
      <c r="T27" s="14" t="s">
        <v>116</v>
      </c>
      <c r="U27" s="14" t="s">
        <v>118</v>
      </c>
      <c r="V27" s="24">
        <f t="shared" si="4"/>
        <v>24</v>
      </c>
      <c r="W27" s="14" t="s">
        <v>122</v>
      </c>
      <c r="X27" s="24">
        <f t="shared" ref="X27:X28" si="9">+V27</f>
        <v>24</v>
      </c>
      <c r="Y27" s="24" t="str">
        <f t="shared" si="3"/>
        <v>No Afecta
Impacto</v>
      </c>
      <c r="Z27" s="18" t="s">
        <v>100</v>
      </c>
      <c r="AA27" s="18" t="str">
        <f t="shared" si="7"/>
        <v>Zona Alta</v>
      </c>
      <c r="AB27" s="14" t="s">
        <v>165</v>
      </c>
      <c r="AC27" s="31" t="s">
        <v>302</v>
      </c>
      <c r="AD27" s="14" t="s">
        <v>303</v>
      </c>
      <c r="AE27" s="28">
        <v>44561</v>
      </c>
      <c r="AF27" s="14" t="s">
        <v>304</v>
      </c>
      <c r="AG27" s="69"/>
      <c r="AH27" s="70"/>
      <c r="AI27" s="73"/>
      <c r="AJ27" s="74"/>
    </row>
    <row r="28" spans="1:36" ht="93.75" customHeight="1" x14ac:dyDescent="0.25">
      <c r="A28" s="93" t="s">
        <v>72</v>
      </c>
      <c r="B28" s="94"/>
      <c r="C28" s="69" t="s">
        <v>300</v>
      </c>
      <c r="D28" s="81"/>
      <c r="E28" s="70"/>
      <c r="F28" s="11" t="s">
        <v>87</v>
      </c>
      <c r="G28" s="11" t="s">
        <v>94</v>
      </c>
      <c r="H28" s="14" t="str">
        <f t="shared" si="5"/>
        <v>Baja</v>
      </c>
      <c r="I28" s="14">
        <f t="shared" si="0"/>
        <v>40</v>
      </c>
      <c r="J28" s="18" t="s">
        <v>100</v>
      </c>
      <c r="K28" s="14" t="str">
        <f t="shared" si="2"/>
        <v>80</v>
      </c>
      <c r="L28" s="18" t="str">
        <f t="shared" si="6"/>
        <v>Zona Alta</v>
      </c>
      <c r="M28" s="36" t="s">
        <v>301</v>
      </c>
      <c r="N28" s="14" t="s">
        <v>104</v>
      </c>
      <c r="O28" s="14" t="s">
        <v>105</v>
      </c>
      <c r="P28" s="14" t="s">
        <v>107</v>
      </c>
      <c r="Q28" s="14" t="s">
        <v>110</v>
      </c>
      <c r="R28" s="22">
        <f t="shared" si="1"/>
        <v>0.4</v>
      </c>
      <c r="S28" s="14" t="s">
        <v>104</v>
      </c>
      <c r="T28" s="14" t="s">
        <v>116</v>
      </c>
      <c r="U28" s="14" t="s">
        <v>118</v>
      </c>
      <c r="V28" s="24">
        <f t="shared" si="4"/>
        <v>24</v>
      </c>
      <c r="W28" s="14" t="s">
        <v>122</v>
      </c>
      <c r="X28" s="24">
        <f t="shared" si="9"/>
        <v>24</v>
      </c>
      <c r="Y28" s="24" t="str">
        <f t="shared" si="3"/>
        <v>No Afecta
Impacto</v>
      </c>
      <c r="Z28" s="18" t="s">
        <v>100</v>
      </c>
      <c r="AA28" s="18" t="str">
        <f t="shared" si="7"/>
        <v>Zona Alta</v>
      </c>
      <c r="AB28" s="14" t="s">
        <v>165</v>
      </c>
      <c r="AC28" s="31" t="s">
        <v>302</v>
      </c>
      <c r="AD28" s="14" t="s">
        <v>303</v>
      </c>
      <c r="AE28" s="28">
        <v>44561</v>
      </c>
      <c r="AF28" s="14" t="s">
        <v>304</v>
      </c>
      <c r="AG28" s="69"/>
      <c r="AH28" s="70"/>
      <c r="AI28" s="73"/>
      <c r="AJ28" s="74"/>
    </row>
    <row r="29" spans="1:36" ht="93.75" customHeight="1" x14ac:dyDescent="0.25">
      <c r="A29" s="93" t="s">
        <v>74</v>
      </c>
      <c r="B29" s="94"/>
      <c r="C29" s="69" t="s">
        <v>305</v>
      </c>
      <c r="D29" s="81"/>
      <c r="E29" s="70"/>
      <c r="F29" s="11" t="s">
        <v>87</v>
      </c>
      <c r="G29" s="11" t="s">
        <v>95</v>
      </c>
      <c r="H29" s="14" t="str">
        <f t="shared" si="5"/>
        <v>Media / Moderada</v>
      </c>
      <c r="I29" s="14">
        <f t="shared" si="0"/>
        <v>60</v>
      </c>
      <c r="J29" s="18" t="s">
        <v>100</v>
      </c>
      <c r="K29" s="14" t="str">
        <f t="shared" si="2"/>
        <v>80</v>
      </c>
      <c r="L29" s="18" t="str">
        <f t="shared" si="6"/>
        <v>Zona Alta</v>
      </c>
      <c r="M29" s="25" t="s">
        <v>306</v>
      </c>
      <c r="N29" s="14" t="s">
        <v>104</v>
      </c>
      <c r="O29" s="14" t="s">
        <v>105</v>
      </c>
      <c r="P29" s="14" t="s">
        <v>107</v>
      </c>
      <c r="Q29" s="14" t="s">
        <v>110</v>
      </c>
      <c r="R29" s="22">
        <f t="shared" si="1"/>
        <v>0.4</v>
      </c>
      <c r="S29" s="14" t="s">
        <v>104</v>
      </c>
      <c r="T29" s="14" t="s">
        <v>116</v>
      </c>
      <c r="U29" s="14" t="s">
        <v>118</v>
      </c>
      <c r="V29" s="24">
        <f t="shared" si="4"/>
        <v>36</v>
      </c>
      <c r="W29" s="14" t="s">
        <v>122</v>
      </c>
      <c r="X29" s="24">
        <f>+V29</f>
        <v>36</v>
      </c>
      <c r="Y29" s="24" t="str">
        <f t="shared" si="3"/>
        <v>No Afecta
Impacto</v>
      </c>
      <c r="Z29" s="18" t="s">
        <v>100</v>
      </c>
      <c r="AA29" s="18" t="str">
        <f t="shared" si="7"/>
        <v>Zona Alta</v>
      </c>
      <c r="AB29" s="14" t="s">
        <v>165</v>
      </c>
      <c r="AC29" s="31"/>
      <c r="AD29" s="14"/>
      <c r="AE29" s="28"/>
      <c r="AF29" s="14"/>
      <c r="AG29" s="69"/>
      <c r="AH29" s="70"/>
      <c r="AI29" s="73"/>
      <c r="AJ29" s="74"/>
    </row>
    <row r="30" spans="1:36" ht="93.75" customHeight="1" x14ac:dyDescent="0.25">
      <c r="A30" s="93"/>
      <c r="B30" s="94"/>
      <c r="C30" s="69"/>
      <c r="D30" s="81"/>
      <c r="E30" s="70"/>
      <c r="F30" s="11"/>
      <c r="G30" s="11"/>
      <c r="H30" s="14" t="str">
        <f t="shared" si="5"/>
        <v>-</v>
      </c>
      <c r="I30" s="14" t="str">
        <f t="shared" si="0"/>
        <v>-</v>
      </c>
      <c r="J30" s="18"/>
      <c r="K30" s="14" t="str">
        <f t="shared" si="2"/>
        <v>-</v>
      </c>
      <c r="L30" s="18" t="str">
        <f t="shared" si="6"/>
        <v>-</v>
      </c>
      <c r="M30" s="25"/>
      <c r="N30" s="14"/>
      <c r="O30" s="14"/>
      <c r="P30" s="14"/>
      <c r="Q30" s="14"/>
      <c r="R30" s="22" t="str">
        <f t="shared" si="1"/>
        <v>-</v>
      </c>
      <c r="S30" s="14"/>
      <c r="T30" s="14"/>
      <c r="U30" s="14"/>
      <c r="V30" s="24" t="str">
        <f t="shared" si="4"/>
        <v>No Afecta Probabilidad</v>
      </c>
      <c r="W30" s="14"/>
      <c r="X30" s="24"/>
      <c r="Y30" s="24" t="str">
        <f t="shared" si="3"/>
        <v>No Afecta
Impacto</v>
      </c>
      <c r="Z30" s="18"/>
      <c r="AA30" s="18" t="str">
        <f t="shared" si="7"/>
        <v>-</v>
      </c>
      <c r="AB30" s="14"/>
      <c r="AC30" s="31"/>
      <c r="AD30" s="14"/>
      <c r="AE30" s="28"/>
      <c r="AF30" s="14"/>
      <c r="AG30" s="69"/>
      <c r="AH30" s="70"/>
      <c r="AI30" s="73"/>
      <c r="AJ30" s="74"/>
    </row>
    <row r="31" spans="1:36" ht="93.75" customHeight="1" x14ac:dyDescent="0.25">
      <c r="A31" s="93"/>
      <c r="B31" s="94"/>
      <c r="C31" s="69"/>
      <c r="D31" s="81"/>
      <c r="E31" s="70"/>
      <c r="F31" s="11"/>
      <c r="G31" s="11"/>
      <c r="H31" s="14" t="str">
        <f t="shared" si="5"/>
        <v>-</v>
      </c>
      <c r="I31" s="14" t="str">
        <f t="shared" si="0"/>
        <v>-</v>
      </c>
      <c r="J31" s="18"/>
      <c r="K31" s="14" t="str">
        <f t="shared" si="2"/>
        <v>-</v>
      </c>
      <c r="L31" s="18" t="str">
        <f t="shared" si="6"/>
        <v>-</v>
      </c>
      <c r="M31" s="25"/>
      <c r="N31" s="14"/>
      <c r="O31" s="14"/>
      <c r="P31" s="14"/>
      <c r="Q31" s="14"/>
      <c r="R31" s="22" t="str">
        <f t="shared" si="1"/>
        <v>-</v>
      </c>
      <c r="S31" s="14"/>
      <c r="T31" s="14"/>
      <c r="U31" s="14"/>
      <c r="V31" s="24" t="str">
        <f t="shared" si="4"/>
        <v>No Afecta Probabilidad</v>
      </c>
      <c r="W31" s="14"/>
      <c r="X31" s="24"/>
      <c r="Y31" s="24" t="str">
        <f t="shared" si="3"/>
        <v>No Afecta
Impacto</v>
      </c>
      <c r="Z31" s="18"/>
      <c r="AA31" s="18" t="str">
        <f t="shared" si="7"/>
        <v>-</v>
      </c>
      <c r="AB31" s="14"/>
      <c r="AC31" s="31"/>
      <c r="AD31" s="14"/>
      <c r="AE31" s="28"/>
      <c r="AF31" s="14"/>
      <c r="AG31" s="69"/>
      <c r="AH31" s="70"/>
      <c r="AI31" s="73"/>
      <c r="AJ31" s="74"/>
    </row>
    <row r="32" spans="1:36" ht="93.75" customHeight="1" x14ac:dyDescent="0.25">
      <c r="A32" s="93"/>
      <c r="B32" s="94"/>
      <c r="C32" s="69"/>
      <c r="D32" s="81"/>
      <c r="E32" s="70"/>
      <c r="F32" s="11"/>
      <c r="G32" s="11"/>
      <c r="H32" s="14" t="str">
        <f t="shared" si="5"/>
        <v>-</v>
      </c>
      <c r="I32" s="14" t="str">
        <f t="shared" si="0"/>
        <v>-</v>
      </c>
      <c r="J32" s="18"/>
      <c r="K32" s="14" t="str">
        <f t="shared" si="2"/>
        <v>-</v>
      </c>
      <c r="L32" s="18" t="str">
        <f t="shared" si="6"/>
        <v>-</v>
      </c>
      <c r="M32" s="25"/>
      <c r="N32" s="14"/>
      <c r="O32" s="14"/>
      <c r="P32" s="14"/>
      <c r="Q32" s="14"/>
      <c r="R32" s="22" t="str">
        <f t="shared" si="1"/>
        <v>-</v>
      </c>
      <c r="S32" s="14"/>
      <c r="T32" s="14"/>
      <c r="U32" s="14"/>
      <c r="V32" s="24" t="str">
        <f t="shared" si="4"/>
        <v>No Afecta Probabilidad</v>
      </c>
      <c r="W32" s="14"/>
      <c r="X32" s="24"/>
      <c r="Y32" s="24" t="str">
        <f t="shared" si="3"/>
        <v>No Afecta
Impacto</v>
      </c>
      <c r="Z32" s="18"/>
      <c r="AA32" s="18" t="str">
        <f t="shared" si="7"/>
        <v>-</v>
      </c>
      <c r="AB32" s="14"/>
      <c r="AC32" s="31"/>
      <c r="AD32" s="14"/>
      <c r="AE32" s="28"/>
      <c r="AF32" s="11"/>
      <c r="AG32" s="69"/>
      <c r="AH32" s="70"/>
      <c r="AI32" s="73"/>
      <c r="AJ32" s="74"/>
    </row>
    <row r="33" spans="1:36" ht="93.75" customHeight="1" x14ac:dyDescent="0.25">
      <c r="A33" s="93"/>
      <c r="B33" s="94"/>
      <c r="C33" s="69"/>
      <c r="D33" s="81"/>
      <c r="E33" s="70"/>
      <c r="F33" s="11"/>
      <c r="G33" s="11"/>
      <c r="H33" s="14" t="str">
        <f t="shared" si="5"/>
        <v>-</v>
      </c>
      <c r="I33" s="14" t="str">
        <f t="shared" si="0"/>
        <v>-</v>
      </c>
      <c r="J33" s="18"/>
      <c r="K33" s="14" t="str">
        <f t="shared" si="2"/>
        <v>-</v>
      </c>
      <c r="L33" s="18" t="str">
        <f t="shared" si="6"/>
        <v>-</v>
      </c>
      <c r="M33" s="25"/>
      <c r="N33" s="14"/>
      <c r="O33" s="14"/>
      <c r="P33" s="14"/>
      <c r="Q33" s="14"/>
      <c r="R33" s="22" t="str">
        <f t="shared" si="1"/>
        <v>-</v>
      </c>
      <c r="S33" s="14"/>
      <c r="T33" s="14"/>
      <c r="U33" s="14"/>
      <c r="V33" s="24" t="str">
        <f t="shared" si="4"/>
        <v>No Afecta Probabilidad</v>
      </c>
      <c r="W33" s="14"/>
      <c r="X33" s="24"/>
      <c r="Y33" s="24" t="str">
        <f t="shared" si="3"/>
        <v>No Afecta
Impacto</v>
      </c>
      <c r="Z33" s="18"/>
      <c r="AA33" s="18" t="str">
        <f t="shared" si="7"/>
        <v>-</v>
      </c>
      <c r="AB33" s="14"/>
      <c r="AC33" s="31"/>
      <c r="AD33" s="14"/>
      <c r="AE33" s="28"/>
      <c r="AF33" s="11"/>
      <c r="AG33" s="69"/>
      <c r="AH33" s="70"/>
      <c r="AI33" s="73"/>
      <c r="AJ33" s="74"/>
    </row>
    <row r="34" spans="1:36" ht="93.75" customHeight="1" x14ac:dyDescent="0.25">
      <c r="A34" s="93"/>
      <c r="B34" s="94"/>
      <c r="C34" s="69"/>
      <c r="D34" s="81"/>
      <c r="E34" s="70"/>
      <c r="F34" s="11"/>
      <c r="G34" s="11"/>
      <c r="H34" s="14" t="str">
        <f t="shared" si="5"/>
        <v>-</v>
      </c>
      <c r="I34" s="14" t="str">
        <f t="shared" si="0"/>
        <v>-</v>
      </c>
      <c r="J34" s="18"/>
      <c r="K34" s="14" t="str">
        <f t="shared" si="2"/>
        <v>-</v>
      </c>
      <c r="L34" s="18" t="str">
        <f t="shared" si="6"/>
        <v>-</v>
      </c>
      <c r="M34" s="25"/>
      <c r="N34" s="14"/>
      <c r="O34" s="14"/>
      <c r="P34" s="14"/>
      <c r="Q34" s="14"/>
      <c r="R34" s="22" t="str">
        <f t="shared" si="1"/>
        <v>-</v>
      </c>
      <c r="S34" s="14"/>
      <c r="T34" s="14"/>
      <c r="U34" s="14"/>
      <c r="V34" s="24" t="str">
        <f t="shared" si="4"/>
        <v>No Afecta Probabilidad</v>
      </c>
      <c r="W34" s="14"/>
      <c r="X34" s="24"/>
      <c r="Y34" s="24" t="str">
        <f t="shared" si="3"/>
        <v>No Afecta
Impacto</v>
      </c>
      <c r="Z34" s="18"/>
      <c r="AA34" s="18" t="str">
        <f t="shared" si="7"/>
        <v>-</v>
      </c>
      <c r="AB34" s="14"/>
      <c r="AC34" s="31"/>
      <c r="AD34" s="14"/>
      <c r="AE34" s="28"/>
      <c r="AF34" s="11"/>
      <c r="AG34" s="69"/>
      <c r="AH34" s="70"/>
      <c r="AI34" s="73"/>
      <c r="AJ34" s="74"/>
    </row>
    <row r="35" spans="1:36" ht="93.75" customHeight="1" x14ac:dyDescent="0.25">
      <c r="A35" s="93"/>
      <c r="B35" s="94"/>
      <c r="C35" s="69"/>
      <c r="D35" s="81"/>
      <c r="E35" s="70"/>
      <c r="F35" s="11"/>
      <c r="G35" s="11"/>
      <c r="H35" s="14" t="str">
        <f t="shared" si="5"/>
        <v>-</v>
      </c>
      <c r="I35" s="14" t="str">
        <f t="shared" si="0"/>
        <v>-</v>
      </c>
      <c r="J35" s="18"/>
      <c r="K35" s="14" t="str">
        <f t="shared" si="2"/>
        <v>-</v>
      </c>
      <c r="L35" s="18" t="str">
        <f t="shared" si="6"/>
        <v>-</v>
      </c>
      <c r="M35" s="25"/>
      <c r="N35" s="14"/>
      <c r="O35" s="14"/>
      <c r="P35" s="14"/>
      <c r="Q35" s="14"/>
      <c r="R35" s="22" t="str">
        <f t="shared" si="1"/>
        <v>-</v>
      </c>
      <c r="S35" s="14"/>
      <c r="T35" s="14"/>
      <c r="U35" s="14"/>
      <c r="V35" s="24" t="str">
        <f t="shared" si="4"/>
        <v>No Afecta Probabilidad</v>
      </c>
      <c r="W35" s="14"/>
      <c r="X35" s="24"/>
      <c r="Y35" s="24" t="str">
        <f t="shared" si="3"/>
        <v>No Afecta
Impacto</v>
      </c>
      <c r="Z35" s="18"/>
      <c r="AA35" s="18" t="str">
        <f t="shared" si="7"/>
        <v>-</v>
      </c>
      <c r="AB35" s="14"/>
      <c r="AC35" s="31"/>
      <c r="AD35" s="14"/>
      <c r="AE35" s="28"/>
      <c r="AF35" s="11"/>
      <c r="AG35" s="69"/>
      <c r="AH35" s="70"/>
      <c r="AI35" s="73"/>
      <c r="AJ35" s="74"/>
    </row>
    <row r="36" spans="1:36" ht="93.75" customHeight="1" x14ac:dyDescent="0.25">
      <c r="A36" s="93"/>
      <c r="B36" s="94"/>
      <c r="C36" s="69"/>
      <c r="D36" s="81"/>
      <c r="E36" s="70"/>
      <c r="F36" s="11"/>
      <c r="G36" s="11"/>
      <c r="H36" s="14" t="str">
        <f t="shared" si="5"/>
        <v>-</v>
      </c>
      <c r="I36" s="14" t="str">
        <f t="shared" si="0"/>
        <v>-</v>
      </c>
      <c r="J36" s="18"/>
      <c r="K36" s="14" t="str">
        <f t="shared" si="2"/>
        <v>-</v>
      </c>
      <c r="L36" s="18" t="str">
        <f t="shared" si="6"/>
        <v>-</v>
      </c>
      <c r="M36" s="25"/>
      <c r="N36" s="14"/>
      <c r="O36" s="14"/>
      <c r="P36" s="14"/>
      <c r="Q36" s="14"/>
      <c r="R36" s="22" t="str">
        <f t="shared" si="1"/>
        <v>-</v>
      </c>
      <c r="S36" s="14"/>
      <c r="T36" s="14"/>
      <c r="U36" s="14"/>
      <c r="V36" s="24" t="str">
        <f t="shared" si="4"/>
        <v>No Afecta Probabilidad</v>
      </c>
      <c r="W36" s="14"/>
      <c r="X36" s="24"/>
      <c r="Y36" s="24" t="str">
        <f t="shared" si="3"/>
        <v>No Afecta
Impacto</v>
      </c>
      <c r="Z36" s="18"/>
      <c r="AA36" s="18" t="str">
        <f t="shared" si="7"/>
        <v>-</v>
      </c>
      <c r="AB36" s="14"/>
      <c r="AC36" s="31"/>
      <c r="AD36" s="14"/>
      <c r="AE36" s="28"/>
      <c r="AF36" s="11"/>
      <c r="AG36" s="69"/>
      <c r="AH36" s="70"/>
      <c r="AI36" s="73"/>
      <c r="AJ36" s="74"/>
    </row>
    <row r="37" spans="1:36" ht="93.75" customHeight="1" x14ac:dyDescent="0.25">
      <c r="A37" s="93"/>
      <c r="B37" s="94"/>
      <c r="C37" s="69"/>
      <c r="D37" s="81"/>
      <c r="E37" s="70"/>
      <c r="F37" s="11"/>
      <c r="G37" s="11"/>
      <c r="H37" s="14" t="str">
        <f t="shared" si="5"/>
        <v>-</v>
      </c>
      <c r="I37" s="14" t="str">
        <f t="shared" si="0"/>
        <v>-</v>
      </c>
      <c r="J37" s="18"/>
      <c r="K37" s="14" t="str">
        <f t="shared" si="2"/>
        <v>-</v>
      </c>
      <c r="L37" s="18" t="str">
        <f t="shared" si="6"/>
        <v>-</v>
      </c>
      <c r="M37" s="25"/>
      <c r="N37" s="14"/>
      <c r="O37" s="14"/>
      <c r="P37" s="14"/>
      <c r="Q37" s="14"/>
      <c r="R37" s="22" t="str">
        <f t="shared" si="1"/>
        <v>-</v>
      </c>
      <c r="S37" s="14"/>
      <c r="T37" s="14"/>
      <c r="U37" s="14"/>
      <c r="V37" s="24" t="str">
        <f t="shared" si="4"/>
        <v>No Afecta Probabilidad</v>
      </c>
      <c r="W37" s="14"/>
      <c r="X37" s="24"/>
      <c r="Y37" s="24" t="str">
        <f t="shared" si="3"/>
        <v>No Afecta
Impacto</v>
      </c>
      <c r="Z37" s="18"/>
      <c r="AA37" s="18" t="str">
        <f t="shared" si="7"/>
        <v>-</v>
      </c>
      <c r="AB37" s="14"/>
      <c r="AC37" s="31"/>
      <c r="AD37" s="14"/>
      <c r="AE37" s="28"/>
      <c r="AF37" s="11"/>
      <c r="AG37" s="69"/>
      <c r="AH37" s="70"/>
      <c r="AI37" s="73"/>
      <c r="AJ37" s="74"/>
    </row>
    <row r="38" spans="1:36" ht="93.75" customHeight="1" x14ac:dyDescent="0.25">
      <c r="A38" s="93"/>
      <c r="B38" s="94"/>
      <c r="C38" s="69"/>
      <c r="D38" s="81"/>
      <c r="E38" s="70"/>
      <c r="F38" s="11"/>
      <c r="G38" s="11"/>
      <c r="H38" s="14" t="str">
        <f t="shared" si="5"/>
        <v>-</v>
      </c>
      <c r="I38" s="14" t="str">
        <f t="shared" si="0"/>
        <v>-</v>
      </c>
      <c r="J38" s="18"/>
      <c r="K38" s="14" t="str">
        <f t="shared" si="2"/>
        <v>-</v>
      </c>
      <c r="L38" s="18" t="str">
        <f t="shared" si="6"/>
        <v>-</v>
      </c>
      <c r="M38" s="25"/>
      <c r="N38" s="14"/>
      <c r="O38" s="14"/>
      <c r="P38" s="14"/>
      <c r="Q38" s="14"/>
      <c r="R38" s="22" t="str">
        <f t="shared" si="1"/>
        <v>-</v>
      </c>
      <c r="S38" s="14"/>
      <c r="T38" s="14"/>
      <c r="U38" s="14"/>
      <c r="V38" s="24" t="str">
        <f t="shared" si="4"/>
        <v>No Afecta Probabilidad</v>
      </c>
      <c r="W38" s="14"/>
      <c r="X38" s="24"/>
      <c r="Y38" s="24" t="str">
        <f t="shared" si="3"/>
        <v>No Afecta
Impacto</v>
      </c>
      <c r="Z38" s="18"/>
      <c r="AA38" s="18" t="str">
        <f t="shared" si="7"/>
        <v>-</v>
      </c>
      <c r="AB38" s="14"/>
      <c r="AC38" s="31"/>
      <c r="AD38" s="14"/>
      <c r="AE38" s="28"/>
      <c r="AF38" s="11"/>
      <c r="AG38" s="69"/>
      <c r="AH38" s="70"/>
      <c r="AI38" s="73"/>
      <c r="AJ38" s="74"/>
    </row>
    <row r="39" spans="1:36" ht="93.75" customHeight="1" x14ac:dyDescent="0.25">
      <c r="A39" s="93"/>
      <c r="B39" s="94"/>
      <c r="C39" s="69"/>
      <c r="D39" s="81"/>
      <c r="E39" s="70"/>
      <c r="F39" s="11"/>
      <c r="G39" s="11"/>
      <c r="H39" s="14" t="str">
        <f t="shared" si="5"/>
        <v>-</v>
      </c>
      <c r="I39" s="14" t="str">
        <f t="shared" si="0"/>
        <v>-</v>
      </c>
      <c r="J39" s="18"/>
      <c r="K39" s="14" t="str">
        <f t="shared" si="2"/>
        <v>-</v>
      </c>
      <c r="L39" s="18" t="str">
        <f t="shared" si="6"/>
        <v>-</v>
      </c>
      <c r="M39" s="25"/>
      <c r="N39" s="14"/>
      <c r="O39" s="14"/>
      <c r="P39" s="14"/>
      <c r="Q39" s="14"/>
      <c r="R39" s="22" t="str">
        <f t="shared" si="1"/>
        <v>-</v>
      </c>
      <c r="S39" s="14"/>
      <c r="T39" s="14"/>
      <c r="U39" s="14"/>
      <c r="V39" s="24" t="str">
        <f t="shared" si="4"/>
        <v>No Afecta Probabilidad</v>
      </c>
      <c r="W39" s="14"/>
      <c r="X39" s="24"/>
      <c r="Y39" s="24" t="str">
        <f t="shared" si="3"/>
        <v>No Afecta
Impacto</v>
      </c>
      <c r="Z39" s="18"/>
      <c r="AA39" s="18" t="str">
        <f t="shared" si="7"/>
        <v>-</v>
      </c>
      <c r="AB39" s="14"/>
      <c r="AC39" s="31"/>
      <c r="AD39" s="14"/>
      <c r="AE39" s="28"/>
      <c r="AF39" s="11"/>
      <c r="AG39" s="69"/>
      <c r="AH39" s="70"/>
      <c r="AI39" s="73"/>
      <c r="AJ39" s="74"/>
    </row>
    <row r="40" spans="1:36" ht="93.75" customHeight="1" x14ac:dyDescent="0.25">
      <c r="A40" s="93"/>
      <c r="B40" s="94"/>
      <c r="C40" s="69"/>
      <c r="D40" s="81"/>
      <c r="E40" s="70"/>
      <c r="F40" s="11"/>
      <c r="G40" s="11"/>
      <c r="H40" s="14" t="str">
        <f t="shared" si="5"/>
        <v>-</v>
      </c>
      <c r="I40" s="14" t="str">
        <f t="shared" si="0"/>
        <v>-</v>
      </c>
      <c r="J40" s="18"/>
      <c r="K40" s="14" t="str">
        <f t="shared" si="2"/>
        <v>-</v>
      </c>
      <c r="L40" s="18" t="str">
        <f t="shared" si="6"/>
        <v>-</v>
      </c>
      <c r="M40" s="25"/>
      <c r="N40" s="14"/>
      <c r="O40" s="14"/>
      <c r="P40" s="14"/>
      <c r="Q40" s="14"/>
      <c r="R40" s="22" t="str">
        <f t="shared" si="1"/>
        <v>-</v>
      </c>
      <c r="S40" s="14"/>
      <c r="T40" s="14"/>
      <c r="U40" s="14"/>
      <c r="V40" s="24" t="str">
        <f t="shared" si="4"/>
        <v>No Afecta Probabilidad</v>
      </c>
      <c r="W40" s="14"/>
      <c r="X40" s="24"/>
      <c r="Y40" s="24" t="str">
        <f t="shared" si="3"/>
        <v>No Afecta
Impacto</v>
      </c>
      <c r="Z40" s="18"/>
      <c r="AA40" s="18" t="str">
        <f t="shared" si="7"/>
        <v>-</v>
      </c>
      <c r="AB40" s="14"/>
      <c r="AC40" s="31"/>
      <c r="AD40" s="14"/>
      <c r="AE40" s="28"/>
      <c r="AF40" s="11"/>
      <c r="AG40" s="69"/>
      <c r="AH40" s="70"/>
      <c r="AI40" s="73"/>
      <c r="AJ40" s="74"/>
    </row>
    <row r="41" spans="1:36" ht="93.75" customHeight="1" x14ac:dyDescent="0.25">
      <c r="A41" s="93"/>
      <c r="B41" s="94"/>
      <c r="C41" s="69"/>
      <c r="D41" s="81"/>
      <c r="E41" s="70"/>
      <c r="F41" s="11"/>
      <c r="G41" s="11"/>
      <c r="H41" s="14" t="str">
        <f t="shared" si="5"/>
        <v>-</v>
      </c>
      <c r="I41" s="14" t="str">
        <f t="shared" si="0"/>
        <v>-</v>
      </c>
      <c r="J41" s="18"/>
      <c r="K41" s="14" t="str">
        <f t="shared" si="2"/>
        <v>-</v>
      </c>
      <c r="L41" s="18" t="str">
        <f t="shared" si="6"/>
        <v>-</v>
      </c>
      <c r="M41" s="25"/>
      <c r="N41" s="14"/>
      <c r="O41" s="14"/>
      <c r="P41" s="14"/>
      <c r="Q41" s="14"/>
      <c r="R41" s="22" t="str">
        <f t="shared" si="1"/>
        <v>-</v>
      </c>
      <c r="S41" s="14"/>
      <c r="T41" s="14"/>
      <c r="U41" s="14"/>
      <c r="V41" s="24" t="str">
        <f t="shared" si="4"/>
        <v>No Afecta Probabilidad</v>
      </c>
      <c r="W41" s="14"/>
      <c r="X41" s="24"/>
      <c r="Y41" s="24" t="str">
        <f t="shared" si="3"/>
        <v>No Afecta
Impacto</v>
      </c>
      <c r="Z41" s="18"/>
      <c r="AA41" s="18" t="str">
        <f t="shared" si="7"/>
        <v>-</v>
      </c>
      <c r="AB41" s="14"/>
      <c r="AC41" s="31"/>
      <c r="AD41" s="14"/>
      <c r="AE41" s="28"/>
      <c r="AF41" s="11"/>
      <c r="AG41" s="69"/>
      <c r="AH41" s="70"/>
      <c r="AI41" s="73"/>
      <c r="AJ41" s="74"/>
    </row>
    <row r="42" spans="1:36" ht="93.75" customHeight="1" x14ac:dyDescent="0.25">
      <c r="A42" s="93"/>
      <c r="B42" s="94"/>
      <c r="C42" s="69"/>
      <c r="D42" s="81"/>
      <c r="E42" s="70"/>
      <c r="F42" s="11"/>
      <c r="G42" s="11"/>
      <c r="H42" s="14" t="str">
        <f t="shared" si="5"/>
        <v>-</v>
      </c>
      <c r="I42" s="14" t="str">
        <f t="shared" si="0"/>
        <v>-</v>
      </c>
      <c r="J42" s="18"/>
      <c r="K42" s="14" t="str">
        <f t="shared" si="2"/>
        <v>-</v>
      </c>
      <c r="L42" s="18" t="str">
        <f t="shared" si="6"/>
        <v>-</v>
      </c>
      <c r="M42" s="25"/>
      <c r="N42" s="14"/>
      <c r="O42" s="14"/>
      <c r="P42" s="14"/>
      <c r="Q42" s="14"/>
      <c r="R42" s="22" t="str">
        <f t="shared" si="1"/>
        <v>-</v>
      </c>
      <c r="S42" s="14"/>
      <c r="T42" s="14"/>
      <c r="U42" s="14"/>
      <c r="V42" s="24" t="str">
        <f t="shared" si="4"/>
        <v>No Afecta Probabilidad</v>
      </c>
      <c r="W42" s="14"/>
      <c r="X42" s="24"/>
      <c r="Y42" s="24" t="str">
        <f t="shared" si="3"/>
        <v>No Afecta
Impacto</v>
      </c>
      <c r="Z42" s="18"/>
      <c r="AA42" s="18" t="str">
        <f t="shared" si="7"/>
        <v>-</v>
      </c>
      <c r="AB42" s="14"/>
      <c r="AC42" s="31"/>
      <c r="AD42" s="14"/>
      <c r="AE42" s="28"/>
      <c r="AF42" s="11"/>
      <c r="AG42" s="69"/>
      <c r="AH42" s="70"/>
      <c r="AI42" s="73"/>
      <c r="AJ42" s="74"/>
    </row>
    <row r="43" spans="1:36" ht="93.75" customHeight="1" x14ac:dyDescent="0.25">
      <c r="A43" s="93"/>
      <c r="B43" s="94"/>
      <c r="C43" s="69"/>
      <c r="D43" s="81"/>
      <c r="E43" s="70"/>
      <c r="F43" s="11"/>
      <c r="G43" s="11"/>
      <c r="H43" s="14" t="str">
        <f t="shared" si="5"/>
        <v>-</v>
      </c>
      <c r="I43" s="14" t="str">
        <f t="shared" si="0"/>
        <v>-</v>
      </c>
      <c r="J43" s="18"/>
      <c r="K43" s="14" t="str">
        <f t="shared" si="2"/>
        <v>-</v>
      </c>
      <c r="L43" s="18" t="str">
        <f t="shared" si="6"/>
        <v>-</v>
      </c>
      <c r="M43" s="25"/>
      <c r="N43" s="14"/>
      <c r="O43" s="14"/>
      <c r="P43" s="14"/>
      <c r="Q43" s="14"/>
      <c r="R43" s="22" t="str">
        <f t="shared" si="1"/>
        <v>-</v>
      </c>
      <c r="S43" s="14"/>
      <c r="T43" s="14"/>
      <c r="U43" s="14"/>
      <c r="V43" s="24" t="str">
        <f t="shared" si="4"/>
        <v>No Afecta Probabilidad</v>
      </c>
      <c r="W43" s="14"/>
      <c r="X43" s="24"/>
      <c r="Y43" s="24" t="str">
        <f t="shared" si="3"/>
        <v>No Afecta
Impacto</v>
      </c>
      <c r="Z43" s="18"/>
      <c r="AA43" s="18" t="str">
        <f t="shared" si="7"/>
        <v>-</v>
      </c>
      <c r="AB43" s="14"/>
      <c r="AC43" s="31"/>
      <c r="AD43" s="14"/>
      <c r="AE43" s="28"/>
      <c r="AF43" s="11"/>
      <c r="AG43" s="69"/>
      <c r="AH43" s="70"/>
      <c r="AI43" s="73"/>
      <c r="AJ43" s="74"/>
    </row>
    <row r="44" spans="1:36" ht="93.75" customHeight="1" x14ac:dyDescent="0.25">
      <c r="A44" s="93"/>
      <c r="B44" s="94"/>
      <c r="C44" s="69"/>
      <c r="D44" s="81"/>
      <c r="E44" s="70"/>
      <c r="F44" s="11"/>
      <c r="G44" s="11"/>
      <c r="H44" s="14" t="str">
        <f t="shared" si="5"/>
        <v>-</v>
      </c>
      <c r="I44" s="14" t="str">
        <f t="shared" si="0"/>
        <v>-</v>
      </c>
      <c r="J44" s="18"/>
      <c r="K44" s="14" t="str">
        <f t="shared" si="2"/>
        <v>-</v>
      </c>
      <c r="L44" s="18" t="str">
        <f t="shared" si="6"/>
        <v>-</v>
      </c>
      <c r="M44" s="25"/>
      <c r="N44" s="14"/>
      <c r="O44" s="14"/>
      <c r="P44" s="14"/>
      <c r="Q44" s="14"/>
      <c r="R44" s="22" t="str">
        <f t="shared" si="1"/>
        <v>-</v>
      </c>
      <c r="S44" s="14"/>
      <c r="T44" s="14"/>
      <c r="U44" s="14"/>
      <c r="V44" s="24" t="str">
        <f t="shared" si="4"/>
        <v>No Afecta Probabilidad</v>
      </c>
      <c r="W44" s="14"/>
      <c r="X44" s="24"/>
      <c r="Y44" s="24" t="str">
        <f t="shared" si="3"/>
        <v>No Afecta
Impacto</v>
      </c>
      <c r="Z44" s="18"/>
      <c r="AA44" s="18" t="str">
        <f t="shared" si="7"/>
        <v>-</v>
      </c>
      <c r="AB44" s="14"/>
      <c r="AC44" s="31"/>
      <c r="AD44" s="14"/>
      <c r="AE44" s="28"/>
      <c r="AF44" s="11"/>
      <c r="AG44" s="69"/>
      <c r="AH44" s="70"/>
      <c r="AI44" s="73"/>
      <c r="AJ44" s="74"/>
    </row>
    <row r="45" spans="1:36" ht="93.75" customHeight="1" x14ac:dyDescent="0.25">
      <c r="A45" s="93"/>
      <c r="B45" s="94"/>
      <c r="C45" s="69"/>
      <c r="D45" s="81"/>
      <c r="E45" s="70"/>
      <c r="F45" s="11"/>
      <c r="G45" s="11"/>
      <c r="H45" s="14" t="str">
        <f t="shared" si="5"/>
        <v>-</v>
      </c>
      <c r="I45" s="14" t="str">
        <f t="shared" si="0"/>
        <v>-</v>
      </c>
      <c r="J45" s="18"/>
      <c r="K45" s="14" t="str">
        <f t="shared" si="2"/>
        <v>-</v>
      </c>
      <c r="L45" s="18" t="str">
        <f t="shared" si="6"/>
        <v>-</v>
      </c>
      <c r="M45" s="25"/>
      <c r="N45" s="14"/>
      <c r="O45" s="14"/>
      <c r="P45" s="14"/>
      <c r="Q45" s="14"/>
      <c r="R45" s="22" t="str">
        <f t="shared" si="1"/>
        <v>-</v>
      </c>
      <c r="S45" s="14"/>
      <c r="T45" s="14"/>
      <c r="U45" s="14"/>
      <c r="V45" s="24" t="str">
        <f t="shared" si="4"/>
        <v>No Afecta Probabilidad</v>
      </c>
      <c r="W45" s="14"/>
      <c r="X45" s="24"/>
      <c r="Y45" s="24" t="str">
        <f t="shared" si="3"/>
        <v>No Afecta
Impacto</v>
      </c>
      <c r="Z45" s="18"/>
      <c r="AA45" s="18" t="str">
        <f t="shared" si="7"/>
        <v>-</v>
      </c>
      <c r="AB45" s="14"/>
      <c r="AC45" s="31"/>
      <c r="AD45" s="14"/>
      <c r="AE45" s="28"/>
      <c r="AF45" s="11"/>
      <c r="AG45" s="69"/>
      <c r="AH45" s="70"/>
      <c r="AI45" s="73"/>
      <c r="AJ45" s="74"/>
    </row>
    <row r="46" spans="1:36" ht="93.75" customHeight="1" x14ac:dyDescent="0.25">
      <c r="A46" s="93"/>
      <c r="B46" s="94"/>
      <c r="C46" s="69"/>
      <c r="D46" s="81"/>
      <c r="E46" s="70"/>
      <c r="F46" s="11"/>
      <c r="G46" s="11"/>
      <c r="H46" s="14" t="str">
        <f t="shared" si="5"/>
        <v>-</v>
      </c>
      <c r="I46" s="14" t="str">
        <f t="shared" si="0"/>
        <v>-</v>
      </c>
      <c r="J46" s="18"/>
      <c r="K46" s="14" t="str">
        <f t="shared" si="2"/>
        <v>-</v>
      </c>
      <c r="L46" s="18" t="str">
        <f t="shared" si="6"/>
        <v>-</v>
      </c>
      <c r="M46" s="25"/>
      <c r="N46" s="14"/>
      <c r="O46" s="14"/>
      <c r="P46" s="14"/>
      <c r="Q46" s="14"/>
      <c r="R46" s="22" t="str">
        <f t="shared" si="1"/>
        <v>-</v>
      </c>
      <c r="S46" s="14"/>
      <c r="T46" s="14"/>
      <c r="U46" s="14"/>
      <c r="V46" s="24" t="str">
        <f t="shared" si="4"/>
        <v>No Afecta Probabilidad</v>
      </c>
      <c r="W46" s="14"/>
      <c r="X46" s="24"/>
      <c r="Y46" s="24" t="str">
        <f t="shared" si="3"/>
        <v>No Afecta
Impacto</v>
      </c>
      <c r="Z46" s="18"/>
      <c r="AA46" s="18" t="str">
        <f t="shared" si="7"/>
        <v>-</v>
      </c>
      <c r="AB46" s="14"/>
      <c r="AC46" s="31"/>
      <c r="AD46" s="14"/>
      <c r="AE46" s="28"/>
      <c r="AF46" s="11"/>
      <c r="AG46" s="69"/>
      <c r="AH46" s="70"/>
      <c r="AI46" s="73"/>
      <c r="AJ46" s="74"/>
    </row>
    <row r="47" spans="1:36" ht="93.75" customHeight="1" x14ac:dyDescent="0.25">
      <c r="A47" s="93"/>
      <c r="B47" s="94"/>
      <c r="C47" s="69"/>
      <c r="D47" s="81"/>
      <c r="E47" s="70"/>
      <c r="F47" s="11"/>
      <c r="G47" s="11"/>
      <c r="H47" s="14" t="str">
        <f t="shared" si="5"/>
        <v>-</v>
      </c>
      <c r="I47" s="14" t="str">
        <f t="shared" si="0"/>
        <v>-</v>
      </c>
      <c r="J47" s="18"/>
      <c r="K47" s="14" t="str">
        <f t="shared" si="2"/>
        <v>-</v>
      </c>
      <c r="L47" s="18" t="str">
        <f t="shared" si="6"/>
        <v>-</v>
      </c>
      <c r="M47" s="25"/>
      <c r="N47" s="14"/>
      <c r="O47" s="14"/>
      <c r="P47" s="14"/>
      <c r="Q47" s="14"/>
      <c r="R47" s="22" t="str">
        <f t="shared" si="1"/>
        <v>-</v>
      </c>
      <c r="S47" s="14"/>
      <c r="T47" s="14"/>
      <c r="U47" s="14"/>
      <c r="V47" s="24" t="str">
        <f t="shared" si="4"/>
        <v>No Afecta Probabilidad</v>
      </c>
      <c r="W47" s="14"/>
      <c r="X47" s="24"/>
      <c r="Y47" s="24" t="str">
        <f t="shared" si="3"/>
        <v>No Afecta
Impacto</v>
      </c>
      <c r="Z47" s="18"/>
      <c r="AA47" s="18" t="str">
        <f t="shared" si="7"/>
        <v>-</v>
      </c>
      <c r="AB47" s="14"/>
      <c r="AC47" s="31"/>
      <c r="AD47" s="14"/>
      <c r="AE47" s="28"/>
      <c r="AF47" s="11"/>
      <c r="AG47" s="69"/>
      <c r="AH47" s="70"/>
      <c r="AI47" s="73"/>
      <c r="AJ47" s="74"/>
    </row>
    <row r="48" spans="1:36" ht="93.75" customHeight="1" x14ac:dyDescent="0.25">
      <c r="A48" s="93"/>
      <c r="B48" s="94"/>
      <c r="C48" s="69"/>
      <c r="D48" s="81"/>
      <c r="E48" s="70"/>
      <c r="F48" s="11"/>
      <c r="G48" s="11"/>
      <c r="H48" s="14" t="str">
        <f t="shared" si="5"/>
        <v>-</v>
      </c>
      <c r="I48" s="14" t="str">
        <f t="shared" si="0"/>
        <v>-</v>
      </c>
      <c r="J48" s="18"/>
      <c r="K48" s="14" t="str">
        <f t="shared" si="2"/>
        <v>-</v>
      </c>
      <c r="L48" s="18" t="str">
        <f t="shared" si="6"/>
        <v>-</v>
      </c>
      <c r="M48" s="25"/>
      <c r="N48" s="14"/>
      <c r="O48" s="14"/>
      <c r="P48" s="14"/>
      <c r="Q48" s="14"/>
      <c r="R48" s="22" t="str">
        <f t="shared" si="1"/>
        <v>-</v>
      </c>
      <c r="S48" s="14"/>
      <c r="T48" s="14"/>
      <c r="U48" s="14"/>
      <c r="V48" s="24" t="str">
        <f t="shared" si="4"/>
        <v>No Afecta Probabilidad</v>
      </c>
      <c r="W48" s="14"/>
      <c r="X48" s="24"/>
      <c r="Y48" s="24" t="str">
        <f t="shared" si="3"/>
        <v>No Afecta
Impacto</v>
      </c>
      <c r="Z48" s="18"/>
      <c r="AA48" s="18" t="str">
        <f t="shared" si="7"/>
        <v>-</v>
      </c>
      <c r="AB48" s="14"/>
      <c r="AC48" s="31"/>
      <c r="AD48" s="14"/>
      <c r="AE48" s="28"/>
      <c r="AF48" s="11"/>
      <c r="AG48" s="69"/>
      <c r="AH48" s="70"/>
      <c r="AI48" s="73"/>
      <c r="AJ48" s="74"/>
    </row>
    <row r="49" spans="1:36" ht="93.75" customHeight="1" x14ac:dyDescent="0.25">
      <c r="A49" s="93"/>
      <c r="B49" s="94"/>
      <c r="C49" s="69"/>
      <c r="D49" s="81"/>
      <c r="E49" s="70"/>
      <c r="F49" s="11"/>
      <c r="G49" s="11"/>
      <c r="H49" s="14" t="str">
        <f t="shared" si="5"/>
        <v>-</v>
      </c>
      <c r="I49" s="14" t="str">
        <f t="shared" si="0"/>
        <v>-</v>
      </c>
      <c r="J49" s="18"/>
      <c r="K49" s="14" t="str">
        <f t="shared" si="2"/>
        <v>-</v>
      </c>
      <c r="L49" s="18" t="str">
        <f t="shared" si="6"/>
        <v>-</v>
      </c>
      <c r="M49" s="25"/>
      <c r="N49" s="14"/>
      <c r="O49" s="14"/>
      <c r="P49" s="14"/>
      <c r="Q49" s="14"/>
      <c r="R49" s="22" t="str">
        <f t="shared" si="1"/>
        <v>-</v>
      </c>
      <c r="S49" s="14"/>
      <c r="T49" s="14"/>
      <c r="U49" s="14"/>
      <c r="V49" s="24" t="str">
        <f t="shared" si="4"/>
        <v>No Afecta Probabilidad</v>
      </c>
      <c r="W49" s="14"/>
      <c r="X49" s="24"/>
      <c r="Y49" s="24" t="str">
        <f t="shared" si="3"/>
        <v>No Afecta
Impacto</v>
      </c>
      <c r="Z49" s="18"/>
      <c r="AA49" s="18" t="str">
        <f t="shared" si="7"/>
        <v>-</v>
      </c>
      <c r="AB49" s="14"/>
      <c r="AC49" s="31"/>
      <c r="AD49" s="14"/>
      <c r="AE49" s="28"/>
      <c r="AF49" s="11"/>
      <c r="AG49" s="69"/>
      <c r="AH49" s="70"/>
      <c r="AI49" s="73"/>
      <c r="AJ49" s="74"/>
    </row>
    <row r="50" spans="1:36" ht="93.75" customHeight="1" x14ac:dyDescent="0.25">
      <c r="A50" s="93"/>
      <c r="B50" s="94"/>
      <c r="C50" s="69"/>
      <c r="D50" s="81"/>
      <c r="E50" s="70"/>
      <c r="F50" s="11"/>
      <c r="G50" s="11"/>
      <c r="H50" s="14" t="str">
        <f t="shared" si="5"/>
        <v>-</v>
      </c>
      <c r="I50" s="14" t="str">
        <f t="shared" si="0"/>
        <v>-</v>
      </c>
      <c r="J50" s="18"/>
      <c r="K50" s="14" t="str">
        <f t="shared" si="2"/>
        <v>-</v>
      </c>
      <c r="L50" s="18" t="str">
        <f t="shared" si="6"/>
        <v>-</v>
      </c>
      <c r="M50" s="25"/>
      <c r="N50" s="14"/>
      <c r="O50" s="14"/>
      <c r="P50" s="14"/>
      <c r="Q50" s="14"/>
      <c r="R50" s="22" t="str">
        <f t="shared" si="1"/>
        <v>-</v>
      </c>
      <c r="S50" s="14"/>
      <c r="T50" s="14"/>
      <c r="U50" s="14"/>
      <c r="V50" s="24" t="str">
        <f t="shared" si="4"/>
        <v>No Afecta Probabilidad</v>
      </c>
      <c r="W50" s="14"/>
      <c r="X50" s="24"/>
      <c r="Y50" s="24" t="str">
        <f t="shared" si="3"/>
        <v>No Afecta
Impacto</v>
      </c>
      <c r="Z50" s="18"/>
      <c r="AA50" s="18" t="str">
        <f t="shared" si="7"/>
        <v>-</v>
      </c>
      <c r="AB50" s="14"/>
      <c r="AC50" s="31"/>
      <c r="AD50" s="14"/>
      <c r="AE50" s="28"/>
      <c r="AF50" s="11"/>
      <c r="AG50" s="69"/>
      <c r="AH50" s="70"/>
      <c r="AI50" s="73"/>
      <c r="AJ50" s="74"/>
    </row>
    <row r="51" spans="1:36" ht="93.75" customHeight="1" x14ac:dyDescent="0.25">
      <c r="A51" s="93"/>
      <c r="B51" s="94"/>
      <c r="C51" s="69"/>
      <c r="D51" s="81"/>
      <c r="E51" s="70"/>
      <c r="F51" s="11"/>
      <c r="G51" s="11"/>
      <c r="H51" s="14" t="str">
        <f t="shared" si="5"/>
        <v>-</v>
      </c>
      <c r="I51" s="14" t="str">
        <f t="shared" si="0"/>
        <v>-</v>
      </c>
      <c r="J51" s="18"/>
      <c r="K51" s="14" t="str">
        <f t="shared" si="2"/>
        <v>-</v>
      </c>
      <c r="L51" s="18" t="str">
        <f t="shared" si="6"/>
        <v>-</v>
      </c>
      <c r="M51" s="25"/>
      <c r="N51" s="14"/>
      <c r="O51" s="14"/>
      <c r="P51" s="14"/>
      <c r="Q51" s="14"/>
      <c r="R51" s="22" t="str">
        <f t="shared" si="1"/>
        <v>-</v>
      </c>
      <c r="S51" s="14"/>
      <c r="T51" s="14"/>
      <c r="U51" s="14"/>
      <c r="V51" s="24" t="str">
        <f t="shared" si="4"/>
        <v>No Afecta Probabilidad</v>
      </c>
      <c r="W51" s="14"/>
      <c r="X51" s="24"/>
      <c r="Y51" s="24" t="str">
        <f t="shared" si="3"/>
        <v>No Afecta
Impacto</v>
      </c>
      <c r="Z51" s="18"/>
      <c r="AA51" s="18" t="str">
        <f t="shared" si="7"/>
        <v>-</v>
      </c>
      <c r="AB51" s="14"/>
      <c r="AC51" s="31"/>
      <c r="AD51" s="14"/>
      <c r="AE51" s="28"/>
      <c r="AF51" s="11"/>
      <c r="AG51" s="69"/>
      <c r="AH51" s="70"/>
      <c r="AI51" s="73"/>
      <c r="AJ51" s="74"/>
    </row>
    <row r="52" spans="1:36" ht="93.75" customHeight="1" x14ac:dyDescent="0.25">
      <c r="A52" s="93"/>
      <c r="B52" s="94"/>
      <c r="C52" s="69"/>
      <c r="D52" s="81"/>
      <c r="E52" s="70"/>
      <c r="F52" s="11"/>
      <c r="G52" s="11"/>
      <c r="H52" s="14" t="str">
        <f t="shared" si="5"/>
        <v>-</v>
      </c>
      <c r="I52" s="14" t="str">
        <f t="shared" si="0"/>
        <v>-</v>
      </c>
      <c r="J52" s="18"/>
      <c r="K52" s="14" t="str">
        <f t="shared" si="2"/>
        <v>-</v>
      </c>
      <c r="L52" s="18" t="str">
        <f t="shared" si="6"/>
        <v>-</v>
      </c>
      <c r="M52" s="25"/>
      <c r="N52" s="14"/>
      <c r="O52" s="14"/>
      <c r="P52" s="14"/>
      <c r="Q52" s="14"/>
      <c r="R52" s="22" t="str">
        <f t="shared" si="1"/>
        <v>-</v>
      </c>
      <c r="S52" s="14"/>
      <c r="T52" s="14"/>
      <c r="U52" s="14"/>
      <c r="V52" s="24" t="str">
        <f t="shared" si="4"/>
        <v>No Afecta Probabilidad</v>
      </c>
      <c r="W52" s="14"/>
      <c r="X52" s="24"/>
      <c r="Y52" s="24" t="str">
        <f t="shared" si="3"/>
        <v>No Afecta
Impacto</v>
      </c>
      <c r="Z52" s="18"/>
      <c r="AA52" s="18" t="str">
        <f t="shared" si="7"/>
        <v>-</v>
      </c>
      <c r="AB52" s="14"/>
      <c r="AC52" s="31"/>
      <c r="AD52" s="14"/>
      <c r="AE52" s="28"/>
      <c r="AF52" s="11"/>
      <c r="AG52" s="69"/>
      <c r="AH52" s="70"/>
      <c r="AI52" s="73"/>
      <c r="AJ52" s="74"/>
    </row>
    <row r="53" spans="1:36" ht="93.75" customHeight="1" x14ac:dyDescent="0.25">
      <c r="A53" s="93"/>
      <c r="B53" s="94"/>
      <c r="C53" s="69"/>
      <c r="D53" s="81"/>
      <c r="E53" s="70"/>
      <c r="F53" s="11"/>
      <c r="G53" s="11"/>
      <c r="H53" s="14" t="str">
        <f t="shared" si="5"/>
        <v>-</v>
      </c>
      <c r="I53" s="14" t="str">
        <f t="shared" si="0"/>
        <v>-</v>
      </c>
      <c r="J53" s="18"/>
      <c r="K53" s="14" t="str">
        <f t="shared" si="2"/>
        <v>-</v>
      </c>
      <c r="L53" s="18" t="str">
        <f t="shared" si="6"/>
        <v>-</v>
      </c>
      <c r="M53" s="25"/>
      <c r="N53" s="14"/>
      <c r="O53" s="14"/>
      <c r="P53" s="14"/>
      <c r="Q53" s="14"/>
      <c r="R53" s="22" t="str">
        <f t="shared" si="1"/>
        <v>-</v>
      </c>
      <c r="S53" s="14"/>
      <c r="T53" s="14"/>
      <c r="U53" s="14"/>
      <c r="V53" s="24" t="str">
        <f t="shared" si="4"/>
        <v>No Afecta Probabilidad</v>
      </c>
      <c r="W53" s="14"/>
      <c r="X53" s="24"/>
      <c r="Y53" s="24" t="str">
        <f t="shared" si="3"/>
        <v>No Afecta
Impacto</v>
      </c>
      <c r="Z53" s="18"/>
      <c r="AA53" s="18" t="str">
        <f t="shared" si="7"/>
        <v>-</v>
      </c>
      <c r="AB53" s="14"/>
      <c r="AC53" s="31"/>
      <c r="AD53" s="14"/>
      <c r="AE53" s="28"/>
      <c r="AF53" s="11"/>
      <c r="AG53" s="69"/>
      <c r="AH53" s="70"/>
      <c r="AI53" s="73"/>
      <c r="AJ53" s="74"/>
    </row>
    <row r="54" spans="1:36" ht="93.75" customHeight="1" x14ac:dyDescent="0.25">
      <c r="A54" s="93"/>
      <c r="B54" s="94"/>
      <c r="C54" s="69"/>
      <c r="D54" s="81"/>
      <c r="E54" s="70"/>
      <c r="F54" s="11"/>
      <c r="G54" s="11"/>
      <c r="H54" s="14" t="str">
        <f t="shared" si="5"/>
        <v>-</v>
      </c>
      <c r="I54" s="14" t="str">
        <f t="shared" si="0"/>
        <v>-</v>
      </c>
      <c r="J54" s="18"/>
      <c r="K54" s="14" t="str">
        <f t="shared" si="2"/>
        <v>-</v>
      </c>
      <c r="L54" s="18" t="str">
        <f t="shared" si="6"/>
        <v>-</v>
      </c>
      <c r="M54" s="25"/>
      <c r="N54" s="14"/>
      <c r="O54" s="14"/>
      <c r="P54" s="14"/>
      <c r="Q54" s="14"/>
      <c r="R54" s="22" t="str">
        <f t="shared" si="1"/>
        <v>-</v>
      </c>
      <c r="S54" s="14"/>
      <c r="T54" s="14"/>
      <c r="U54" s="14"/>
      <c r="V54" s="24" t="str">
        <f t="shared" si="4"/>
        <v>No Afecta Probabilidad</v>
      </c>
      <c r="W54" s="14"/>
      <c r="X54" s="24"/>
      <c r="Y54" s="24" t="str">
        <f t="shared" si="3"/>
        <v>No Afecta
Impacto</v>
      </c>
      <c r="Z54" s="18"/>
      <c r="AA54" s="18" t="str">
        <f t="shared" si="7"/>
        <v>-</v>
      </c>
      <c r="AB54" s="14"/>
      <c r="AC54" s="31"/>
      <c r="AD54" s="14"/>
      <c r="AE54" s="28"/>
      <c r="AF54" s="11"/>
      <c r="AG54" s="69"/>
      <c r="AH54" s="70"/>
      <c r="AI54" s="73"/>
      <c r="AJ54" s="74"/>
    </row>
    <row r="55" spans="1:36" ht="93.75" customHeight="1" x14ac:dyDescent="0.25">
      <c r="A55" s="93"/>
      <c r="B55" s="94"/>
      <c r="C55" s="69"/>
      <c r="D55" s="81"/>
      <c r="E55" s="70"/>
      <c r="F55" s="11"/>
      <c r="G55" s="11"/>
      <c r="H55" s="14" t="str">
        <f t="shared" si="5"/>
        <v>-</v>
      </c>
      <c r="I55" s="14" t="str">
        <f t="shared" si="0"/>
        <v>-</v>
      </c>
      <c r="J55" s="18"/>
      <c r="K55" s="14" t="str">
        <f t="shared" si="2"/>
        <v>-</v>
      </c>
      <c r="L55" s="18" t="str">
        <f t="shared" si="6"/>
        <v>-</v>
      </c>
      <c r="M55" s="25"/>
      <c r="N55" s="14"/>
      <c r="O55" s="14"/>
      <c r="P55" s="14"/>
      <c r="Q55" s="14"/>
      <c r="R55" s="22" t="str">
        <f t="shared" si="1"/>
        <v>-</v>
      </c>
      <c r="S55" s="14"/>
      <c r="T55" s="14"/>
      <c r="U55" s="14"/>
      <c r="V55" s="24" t="str">
        <f t="shared" si="4"/>
        <v>No Afecta Probabilidad</v>
      </c>
      <c r="W55" s="14"/>
      <c r="X55" s="24"/>
      <c r="Y55" s="24" t="str">
        <f t="shared" si="3"/>
        <v>No Afecta
Impacto</v>
      </c>
      <c r="Z55" s="18"/>
      <c r="AA55" s="18" t="str">
        <f t="shared" si="7"/>
        <v>-</v>
      </c>
      <c r="AB55" s="14"/>
      <c r="AC55" s="31"/>
      <c r="AD55" s="14"/>
      <c r="AE55" s="28"/>
      <c r="AF55" s="11"/>
      <c r="AG55" s="69"/>
      <c r="AH55" s="70"/>
      <c r="AI55" s="73"/>
      <c r="AJ55" s="74"/>
    </row>
    <row r="56" spans="1:36" x14ac:dyDescent="0.25">
      <c r="A56" s="16"/>
      <c r="B56" s="16"/>
    </row>
    <row r="57" spans="1:36" x14ac:dyDescent="0.25">
      <c r="A57" s="16"/>
      <c r="B57" s="16"/>
    </row>
    <row r="58" spans="1:36" x14ac:dyDescent="0.25">
      <c r="A58" s="16"/>
      <c r="B58" s="16"/>
    </row>
    <row r="59" spans="1:36" x14ac:dyDescent="0.25">
      <c r="A59" s="16"/>
      <c r="B59" s="16"/>
    </row>
    <row r="60" spans="1:36" x14ac:dyDescent="0.25">
      <c r="A60" s="16"/>
      <c r="B60" s="16"/>
    </row>
    <row r="61" spans="1:36" x14ac:dyDescent="0.25">
      <c r="A61" s="16"/>
      <c r="B61" s="16"/>
    </row>
    <row r="62" spans="1:36" x14ac:dyDescent="0.25">
      <c r="A62" s="16"/>
      <c r="B62" s="16"/>
    </row>
    <row r="63" spans="1:36" x14ac:dyDescent="0.25">
      <c r="A63" s="16"/>
      <c r="B63" s="16"/>
    </row>
    <row r="64" spans="1:36" x14ac:dyDescent="0.25">
      <c r="A64" s="16"/>
      <c r="B64" s="16"/>
    </row>
    <row r="65" spans="1:2" x14ac:dyDescent="0.25">
      <c r="A65" s="16"/>
      <c r="B65" s="16"/>
    </row>
    <row r="66" spans="1:2" x14ac:dyDescent="0.25">
      <c r="A66" s="16"/>
      <c r="B66" s="16"/>
    </row>
    <row r="67" spans="1:2" x14ac:dyDescent="0.25">
      <c r="A67" s="16"/>
      <c r="B67" s="16"/>
    </row>
    <row r="68" spans="1:2" x14ac:dyDescent="0.25">
      <c r="A68" s="16"/>
      <c r="B68" s="16"/>
    </row>
    <row r="69" spans="1:2" x14ac:dyDescent="0.25">
      <c r="A69" s="16"/>
      <c r="B69" s="16"/>
    </row>
    <row r="70" spans="1:2" x14ac:dyDescent="0.25">
      <c r="A70" s="16"/>
      <c r="B70" s="16"/>
    </row>
    <row r="71" spans="1:2" x14ac:dyDescent="0.25">
      <c r="A71" s="16"/>
      <c r="B71" s="16"/>
    </row>
    <row r="72" spans="1:2" x14ac:dyDescent="0.25">
      <c r="A72" s="16"/>
      <c r="B72" s="16"/>
    </row>
    <row r="73" spans="1:2" x14ac:dyDescent="0.25">
      <c r="A73" s="16"/>
      <c r="B73" s="16"/>
    </row>
    <row r="74" spans="1:2" x14ac:dyDescent="0.25">
      <c r="A74" s="16"/>
      <c r="B74" s="16"/>
    </row>
    <row r="75" spans="1:2" x14ac:dyDescent="0.25">
      <c r="A75" s="16"/>
      <c r="B75" s="16"/>
    </row>
    <row r="76" spans="1:2" x14ac:dyDescent="0.25">
      <c r="A76" s="16"/>
      <c r="B76" s="16"/>
    </row>
    <row r="77" spans="1:2" x14ac:dyDescent="0.25">
      <c r="A77" s="16"/>
      <c r="B77" s="16"/>
    </row>
    <row r="78" spans="1:2" x14ac:dyDescent="0.25">
      <c r="A78" s="16"/>
      <c r="B78" s="16"/>
    </row>
    <row r="79" spans="1:2" x14ac:dyDescent="0.25">
      <c r="A79" s="16"/>
      <c r="B79" s="16"/>
    </row>
    <row r="80" spans="1:2" x14ac:dyDescent="0.25">
      <c r="A80" s="16"/>
      <c r="B80" s="16"/>
    </row>
    <row r="81" spans="1:2" x14ac:dyDescent="0.25">
      <c r="A81" s="16"/>
      <c r="B81" s="16"/>
    </row>
    <row r="82" spans="1:2" x14ac:dyDescent="0.25">
      <c r="A82" s="16"/>
      <c r="B82" s="16"/>
    </row>
    <row r="83" spans="1:2" x14ac:dyDescent="0.25">
      <c r="A83" s="16"/>
      <c r="B83" s="16"/>
    </row>
    <row r="84" spans="1:2" x14ac:dyDescent="0.25">
      <c r="A84" s="16"/>
      <c r="B84" s="16"/>
    </row>
    <row r="85" spans="1:2" x14ac:dyDescent="0.25">
      <c r="A85" s="16"/>
      <c r="B85" s="16"/>
    </row>
    <row r="86" spans="1:2" x14ac:dyDescent="0.25">
      <c r="A86" s="16"/>
      <c r="B86" s="16"/>
    </row>
    <row r="87" spans="1:2" x14ac:dyDescent="0.25">
      <c r="A87" s="16"/>
      <c r="B87" s="16"/>
    </row>
    <row r="88" spans="1:2" x14ac:dyDescent="0.25">
      <c r="A88" s="16"/>
      <c r="B88" s="16"/>
    </row>
    <row r="89" spans="1:2" x14ac:dyDescent="0.25">
      <c r="A89" s="16"/>
      <c r="B89" s="16"/>
    </row>
    <row r="90" spans="1:2" x14ac:dyDescent="0.25">
      <c r="A90" s="16"/>
      <c r="B90" s="16"/>
    </row>
    <row r="91" spans="1:2" x14ac:dyDescent="0.25">
      <c r="A91" s="16"/>
      <c r="B91" s="16"/>
    </row>
    <row r="92" spans="1:2" x14ac:dyDescent="0.25">
      <c r="A92" s="16"/>
      <c r="B92" s="16"/>
    </row>
    <row r="93" spans="1:2" x14ac:dyDescent="0.25">
      <c r="A93" s="16"/>
      <c r="B93" s="16"/>
    </row>
    <row r="94" spans="1:2" x14ac:dyDescent="0.25">
      <c r="A94" s="16"/>
      <c r="B94" s="16"/>
    </row>
    <row r="95" spans="1:2" x14ac:dyDescent="0.25">
      <c r="A95" s="16"/>
      <c r="B95" s="16"/>
    </row>
    <row r="96" spans="1:2" x14ac:dyDescent="0.25">
      <c r="A96" s="16"/>
      <c r="B96" s="16"/>
    </row>
    <row r="97" spans="1:2" x14ac:dyDescent="0.25">
      <c r="A97" s="16"/>
      <c r="B97" s="16"/>
    </row>
    <row r="98" spans="1:2" x14ac:dyDescent="0.25">
      <c r="A98" s="16"/>
      <c r="B98" s="16"/>
    </row>
    <row r="99" spans="1:2" x14ac:dyDescent="0.25">
      <c r="A99" s="16"/>
      <c r="B99" s="16"/>
    </row>
    <row r="100" spans="1:2" x14ac:dyDescent="0.25">
      <c r="A100" s="16"/>
      <c r="B100" s="16"/>
    </row>
    <row r="101" spans="1:2" x14ac:dyDescent="0.25">
      <c r="A101" s="16"/>
      <c r="B101" s="16"/>
    </row>
    <row r="102" spans="1:2" x14ac:dyDescent="0.25">
      <c r="A102" s="16"/>
      <c r="B102" s="16"/>
    </row>
    <row r="103" spans="1:2" x14ac:dyDescent="0.25">
      <c r="A103" s="16"/>
      <c r="B103" s="16"/>
    </row>
    <row r="104" spans="1:2" x14ac:dyDescent="0.25">
      <c r="A104" s="16"/>
      <c r="B104" s="16"/>
    </row>
    <row r="105" spans="1:2" x14ac:dyDescent="0.25">
      <c r="A105" s="16"/>
      <c r="B105" s="16"/>
    </row>
    <row r="106" spans="1:2" x14ac:dyDescent="0.25">
      <c r="A106" s="16"/>
      <c r="B106" s="16"/>
    </row>
    <row r="107" spans="1:2" x14ac:dyDescent="0.25">
      <c r="A107" s="16"/>
      <c r="B107" s="16"/>
    </row>
    <row r="108" spans="1:2" x14ac:dyDescent="0.25">
      <c r="A108" s="16"/>
      <c r="B108" s="16"/>
    </row>
    <row r="109" spans="1:2" x14ac:dyDescent="0.25">
      <c r="A109" s="16"/>
      <c r="B109" s="16"/>
    </row>
    <row r="110" spans="1:2" x14ac:dyDescent="0.25">
      <c r="A110" s="16"/>
      <c r="B110" s="16"/>
    </row>
    <row r="111" spans="1:2" x14ac:dyDescent="0.25">
      <c r="A111" s="16"/>
      <c r="B111" s="16"/>
    </row>
    <row r="112" spans="1:2" x14ac:dyDescent="0.25">
      <c r="A112" s="16"/>
      <c r="B112" s="16"/>
    </row>
    <row r="113" spans="1:2" x14ac:dyDescent="0.25">
      <c r="A113" s="16"/>
      <c r="B113" s="16"/>
    </row>
    <row r="114" spans="1:2" x14ac:dyDescent="0.25">
      <c r="A114" s="16"/>
      <c r="B114" s="16"/>
    </row>
    <row r="115" spans="1:2" x14ac:dyDescent="0.25">
      <c r="A115" s="16"/>
      <c r="B115" s="16"/>
    </row>
    <row r="116" spans="1:2" x14ac:dyDescent="0.25">
      <c r="A116" s="16"/>
      <c r="B116" s="16"/>
    </row>
    <row r="117" spans="1:2" x14ac:dyDescent="0.25">
      <c r="A117" s="16"/>
      <c r="B117" s="16"/>
    </row>
    <row r="118" spans="1:2" x14ac:dyDescent="0.25">
      <c r="A118" s="16"/>
      <c r="B118" s="16"/>
    </row>
    <row r="119" spans="1:2" x14ac:dyDescent="0.25">
      <c r="A119" s="16"/>
      <c r="B119" s="16"/>
    </row>
    <row r="120" spans="1:2" x14ac:dyDescent="0.25">
      <c r="A120" s="16"/>
      <c r="B120" s="16"/>
    </row>
    <row r="121" spans="1:2" x14ac:dyDescent="0.25">
      <c r="A121" s="16"/>
      <c r="B121" s="16"/>
    </row>
    <row r="122" spans="1:2" x14ac:dyDescent="0.25">
      <c r="A122" s="16"/>
      <c r="B122" s="16"/>
    </row>
    <row r="123" spans="1:2" x14ac:dyDescent="0.25">
      <c r="A123" s="16"/>
      <c r="B123" s="16"/>
    </row>
    <row r="124" spans="1:2" x14ac:dyDescent="0.25">
      <c r="A124" s="16"/>
      <c r="B124" s="16"/>
    </row>
    <row r="125" spans="1:2" x14ac:dyDescent="0.25">
      <c r="A125" s="16"/>
      <c r="B125" s="16"/>
    </row>
    <row r="126" spans="1:2" x14ac:dyDescent="0.25">
      <c r="A126" s="16"/>
      <c r="B126" s="16"/>
    </row>
    <row r="127" spans="1:2" x14ac:dyDescent="0.25">
      <c r="A127" s="16"/>
      <c r="B127" s="16"/>
    </row>
    <row r="128" spans="1:2" x14ac:dyDescent="0.25">
      <c r="A128" s="16"/>
      <c r="B128" s="16"/>
    </row>
    <row r="129" spans="1:2" x14ac:dyDescent="0.25">
      <c r="A129" s="16"/>
      <c r="B129" s="16"/>
    </row>
    <row r="130" spans="1:2" x14ac:dyDescent="0.25">
      <c r="A130" s="16"/>
      <c r="B130" s="16"/>
    </row>
    <row r="131" spans="1:2" x14ac:dyDescent="0.25">
      <c r="A131" s="16"/>
      <c r="B131" s="16"/>
    </row>
    <row r="132" spans="1:2" x14ac:dyDescent="0.25">
      <c r="A132" s="16"/>
      <c r="B132" s="16"/>
    </row>
    <row r="133" spans="1:2" x14ac:dyDescent="0.25">
      <c r="A133" s="16"/>
      <c r="B133" s="16"/>
    </row>
    <row r="134" spans="1:2" x14ac:dyDescent="0.25">
      <c r="A134" s="16"/>
      <c r="B134" s="16"/>
    </row>
    <row r="135" spans="1:2" x14ac:dyDescent="0.25">
      <c r="A135" s="16"/>
      <c r="B135" s="16"/>
    </row>
    <row r="136" spans="1:2" x14ac:dyDescent="0.25">
      <c r="A136" s="16"/>
      <c r="B136" s="16"/>
    </row>
    <row r="137" spans="1:2" x14ac:dyDescent="0.25">
      <c r="A137" s="16"/>
      <c r="B137" s="16"/>
    </row>
    <row r="138" spans="1:2" x14ac:dyDescent="0.25">
      <c r="A138" s="16"/>
      <c r="B138" s="16"/>
    </row>
    <row r="139" spans="1:2" x14ac:dyDescent="0.25">
      <c r="A139" s="16"/>
      <c r="B139" s="16"/>
    </row>
    <row r="140" spans="1:2" x14ac:dyDescent="0.25">
      <c r="A140" s="16"/>
      <c r="B140" s="16"/>
    </row>
    <row r="141" spans="1:2" x14ac:dyDescent="0.25">
      <c r="A141" s="16"/>
      <c r="B141" s="16"/>
    </row>
    <row r="142" spans="1:2" x14ac:dyDescent="0.25">
      <c r="A142" s="16"/>
      <c r="B142" s="16"/>
    </row>
    <row r="143" spans="1:2" x14ac:dyDescent="0.25">
      <c r="A143" s="16"/>
      <c r="B143" s="16"/>
    </row>
    <row r="144" spans="1:2" x14ac:dyDescent="0.25">
      <c r="A144" s="16"/>
      <c r="B144" s="16"/>
    </row>
    <row r="145" spans="1:2" x14ac:dyDescent="0.25">
      <c r="A145" s="16"/>
      <c r="B145" s="16"/>
    </row>
    <row r="146" spans="1:2" x14ac:dyDescent="0.25">
      <c r="A146" s="16"/>
      <c r="B146" s="16"/>
    </row>
    <row r="147" spans="1:2" x14ac:dyDescent="0.25">
      <c r="A147" s="16"/>
      <c r="B147" s="16"/>
    </row>
    <row r="148" spans="1:2" x14ac:dyDescent="0.25">
      <c r="A148" s="16"/>
      <c r="B148" s="16"/>
    </row>
    <row r="149" spans="1:2" x14ac:dyDescent="0.25">
      <c r="A149" s="16"/>
      <c r="B149" s="16"/>
    </row>
    <row r="150" spans="1:2" x14ac:dyDescent="0.25">
      <c r="A150" s="16"/>
      <c r="B150" s="16"/>
    </row>
    <row r="151" spans="1:2" x14ac:dyDescent="0.25">
      <c r="A151" s="16"/>
      <c r="B151" s="16"/>
    </row>
    <row r="152" spans="1:2" x14ac:dyDescent="0.25">
      <c r="A152" s="16"/>
      <c r="B152" s="16"/>
    </row>
    <row r="153" spans="1:2" x14ac:dyDescent="0.25">
      <c r="A153" s="16"/>
      <c r="B153" s="16"/>
    </row>
    <row r="154" spans="1:2" x14ac:dyDescent="0.25">
      <c r="A154" s="16"/>
      <c r="B154" s="16"/>
    </row>
    <row r="155" spans="1:2" x14ac:dyDescent="0.25">
      <c r="A155" s="16"/>
      <c r="B155" s="16"/>
    </row>
    <row r="156" spans="1:2" x14ac:dyDescent="0.25">
      <c r="A156" s="16"/>
      <c r="B156" s="16"/>
    </row>
    <row r="157" spans="1:2" x14ac:dyDescent="0.25">
      <c r="A157" s="16"/>
      <c r="B157" s="16"/>
    </row>
    <row r="158" spans="1:2" x14ac:dyDescent="0.25">
      <c r="A158" s="16"/>
      <c r="B158" s="16"/>
    </row>
    <row r="159" spans="1:2" x14ac:dyDescent="0.25">
      <c r="A159" s="16"/>
      <c r="B159" s="16"/>
    </row>
    <row r="160" spans="1:2" x14ac:dyDescent="0.25">
      <c r="A160" s="16"/>
      <c r="B160" s="16"/>
    </row>
    <row r="161" spans="1:6" x14ac:dyDescent="0.25">
      <c r="A161" s="16"/>
      <c r="B161" s="16"/>
    </row>
    <row r="162" spans="1:6" x14ac:dyDescent="0.25">
      <c r="A162" s="16"/>
      <c r="B162" s="16"/>
    </row>
    <row r="163" spans="1:6" x14ac:dyDescent="0.25">
      <c r="A163" s="16"/>
      <c r="B163" s="16"/>
    </row>
    <row r="164" spans="1:6" x14ac:dyDescent="0.25">
      <c r="A164" s="16"/>
      <c r="B164" s="16"/>
    </row>
    <row r="165" spans="1:6" x14ac:dyDescent="0.25">
      <c r="A165" s="16"/>
      <c r="B165" s="16"/>
    </row>
    <row r="166" spans="1:6" x14ac:dyDescent="0.25">
      <c r="A166" s="16"/>
      <c r="B166" s="16"/>
    </row>
    <row r="167" spans="1:6" x14ac:dyDescent="0.25">
      <c r="A167" s="16"/>
      <c r="B167" s="16"/>
    </row>
    <row r="168" spans="1:6" x14ac:dyDescent="0.25">
      <c r="A168" s="16"/>
      <c r="B168" s="16"/>
    </row>
    <row r="169" spans="1:6" x14ac:dyDescent="0.25">
      <c r="A169" s="16"/>
      <c r="B169" s="16"/>
    </row>
    <row r="170" spans="1:6" ht="51" x14ac:dyDescent="0.25">
      <c r="A170" s="16" t="s">
        <v>70</v>
      </c>
      <c r="B170" s="16"/>
      <c r="C170" s="9" t="s">
        <v>90</v>
      </c>
      <c r="D170" s="9" t="s">
        <v>93</v>
      </c>
      <c r="E170" s="9" t="s">
        <v>102</v>
      </c>
      <c r="F170" s="17"/>
    </row>
    <row r="171" spans="1:6" ht="63.75" x14ac:dyDescent="0.25">
      <c r="A171" s="9" t="s">
        <v>71</v>
      </c>
      <c r="C171" s="9" t="s">
        <v>86</v>
      </c>
      <c r="D171" s="9" t="s">
        <v>94</v>
      </c>
      <c r="E171" s="9" t="s">
        <v>98</v>
      </c>
      <c r="F171" s="17"/>
    </row>
    <row r="172" spans="1:6" ht="76.5" x14ac:dyDescent="0.25">
      <c r="A172" s="9" t="s">
        <v>72</v>
      </c>
      <c r="C172" s="9" t="s">
        <v>87</v>
      </c>
      <c r="D172" s="9" t="s">
        <v>95</v>
      </c>
      <c r="E172" s="9" t="s">
        <v>99</v>
      </c>
      <c r="F172" s="17"/>
    </row>
    <row r="173" spans="1:6" ht="76.5" x14ac:dyDescent="0.25">
      <c r="A173" s="9" t="s">
        <v>73</v>
      </c>
      <c r="C173" s="9" t="s">
        <v>88</v>
      </c>
      <c r="D173" s="9" t="s">
        <v>97</v>
      </c>
      <c r="E173" s="9" t="s">
        <v>100</v>
      </c>
      <c r="F173" s="17"/>
    </row>
    <row r="174" spans="1:6" ht="51" x14ac:dyDescent="0.25">
      <c r="A174" s="9" t="s">
        <v>75</v>
      </c>
      <c r="C174" s="9" t="s">
        <v>89</v>
      </c>
      <c r="D174" s="9" t="s">
        <v>96</v>
      </c>
      <c r="E174" s="9" t="s">
        <v>101</v>
      </c>
      <c r="F174" s="17"/>
    </row>
    <row r="175" spans="1:6" ht="38.25" x14ac:dyDescent="0.25">
      <c r="A175" s="9" t="s">
        <v>76</v>
      </c>
      <c r="C175" s="9" t="s">
        <v>91</v>
      </c>
    </row>
    <row r="176" spans="1:6" ht="51" x14ac:dyDescent="0.25">
      <c r="A176" s="9" t="s">
        <v>74</v>
      </c>
      <c r="C176" s="9" t="s">
        <v>92</v>
      </c>
    </row>
    <row r="177" spans="1:1" ht="51" x14ac:dyDescent="0.25">
      <c r="A177" s="9" t="s">
        <v>77</v>
      </c>
    </row>
    <row r="178" spans="1:1" ht="38.25" x14ac:dyDescent="0.25">
      <c r="A178" s="9" t="s">
        <v>80</v>
      </c>
    </row>
    <row r="179" spans="1:1" x14ac:dyDescent="0.25">
      <c r="A179" s="9" t="s">
        <v>82</v>
      </c>
    </row>
    <row r="180" spans="1:1" ht="38.25" x14ac:dyDescent="0.25">
      <c r="A180" s="9" t="s">
        <v>83</v>
      </c>
    </row>
    <row r="181" spans="1:1" ht="25.5" x14ac:dyDescent="0.25">
      <c r="A181" s="9" t="s">
        <v>84</v>
      </c>
    </row>
    <row r="182" spans="1:1" ht="38.25" x14ac:dyDescent="0.25">
      <c r="A182" s="9" t="s">
        <v>85</v>
      </c>
    </row>
    <row r="183" spans="1:1" ht="38.25" x14ac:dyDescent="0.25">
      <c r="A183" s="9" t="s">
        <v>79</v>
      </c>
    </row>
    <row r="184" spans="1:1" x14ac:dyDescent="0.25">
      <c r="A184" s="9" t="s">
        <v>78</v>
      </c>
    </row>
    <row r="185" spans="1:1" x14ac:dyDescent="0.25">
      <c r="A185" s="9" t="s">
        <v>81</v>
      </c>
    </row>
    <row r="1048572" spans="14:34" x14ac:dyDescent="0.25">
      <c r="W1048572" s="9" t="s">
        <v>121</v>
      </c>
      <c r="Z1048572" s="9" t="s">
        <v>102</v>
      </c>
    </row>
    <row r="1048573" spans="14:34" ht="25.5" x14ac:dyDescent="0.25">
      <c r="W1048573" s="9" t="s">
        <v>122</v>
      </c>
      <c r="Z1048573" s="9" t="s">
        <v>98</v>
      </c>
      <c r="AB1048573" s="9" t="s">
        <v>164</v>
      </c>
    </row>
    <row r="1048574" spans="14:34" ht="25.5" x14ac:dyDescent="0.25">
      <c r="N1048574" s="21" t="s">
        <v>104</v>
      </c>
      <c r="P1048574" s="21" t="s">
        <v>107</v>
      </c>
      <c r="Q1048574" s="21" t="s">
        <v>110</v>
      </c>
      <c r="S1048574" s="21" t="s">
        <v>104</v>
      </c>
      <c r="T1048574" s="21" t="s">
        <v>116</v>
      </c>
      <c r="U1048574" s="21" t="s">
        <v>118</v>
      </c>
      <c r="V1048574" s="21"/>
      <c r="W1048574" s="9" t="s">
        <v>123</v>
      </c>
      <c r="Z1048574" s="9" t="s">
        <v>99</v>
      </c>
      <c r="AB1048574" s="9" t="s">
        <v>165</v>
      </c>
      <c r="AH1048574" s="32"/>
    </row>
    <row r="1048575" spans="14:34" ht="25.5" x14ac:dyDescent="0.25">
      <c r="N1048575" s="9" t="s">
        <v>105</v>
      </c>
      <c r="O1048575" s="9"/>
      <c r="P1048575" s="21" t="s">
        <v>108</v>
      </c>
      <c r="Q1048575" s="21" t="s">
        <v>111</v>
      </c>
      <c r="S1048575" s="21" t="s">
        <v>115</v>
      </c>
      <c r="T1048575" s="21" t="s">
        <v>117</v>
      </c>
      <c r="U1048575" s="21" t="s">
        <v>119</v>
      </c>
      <c r="V1048575" s="21"/>
      <c r="W1048575" s="9" t="s">
        <v>125</v>
      </c>
      <c r="Z1048575" s="9" t="s">
        <v>100</v>
      </c>
      <c r="AB1048575" s="9" t="s">
        <v>166</v>
      </c>
      <c r="AH1048575" s="32"/>
    </row>
    <row r="1048576" spans="14:34" ht="25.5" x14ac:dyDescent="0.25">
      <c r="P1048576" s="21" t="s">
        <v>109</v>
      </c>
      <c r="W1048576" s="9" t="s">
        <v>124</v>
      </c>
      <c r="Z1048576" s="9" t="s">
        <v>101</v>
      </c>
      <c r="AB1048576" s="9" t="s">
        <v>167</v>
      </c>
      <c r="AH1048576" s="32"/>
    </row>
  </sheetData>
  <autoFilter ref="A3:L4">
    <filterColumn colId="0" showButton="0"/>
    <filterColumn colId="2" showButton="0"/>
    <filterColumn colId="3" showButton="0"/>
  </autoFilter>
  <mergeCells count="236">
    <mergeCell ref="Y3:Z3"/>
    <mergeCell ref="A53:B53"/>
    <mergeCell ref="C53:E53"/>
    <mergeCell ref="A54:B54"/>
    <mergeCell ref="C54:E54"/>
    <mergeCell ref="A55:B55"/>
    <mergeCell ref="C55:E55"/>
    <mergeCell ref="A50:B50"/>
    <mergeCell ref="C50:E50"/>
    <mergeCell ref="A51:B51"/>
    <mergeCell ref="C51:E51"/>
    <mergeCell ref="A52:B52"/>
    <mergeCell ref="C52:E52"/>
    <mergeCell ref="A47:B47"/>
    <mergeCell ref="C47:E47"/>
    <mergeCell ref="A48:B48"/>
    <mergeCell ref="C48:E48"/>
    <mergeCell ref="A49:B49"/>
    <mergeCell ref="C49:E49"/>
    <mergeCell ref="A44:B44"/>
    <mergeCell ref="C44:E44"/>
    <mergeCell ref="A45:B45"/>
    <mergeCell ref="C45:E45"/>
    <mergeCell ref="A46:B46"/>
    <mergeCell ref="C46:E46"/>
    <mergeCell ref="C41:E41"/>
    <mergeCell ref="C42:E42"/>
    <mergeCell ref="C43:E43"/>
    <mergeCell ref="A43:B43"/>
    <mergeCell ref="C32:E32"/>
    <mergeCell ref="C33:E33"/>
    <mergeCell ref="C34:E34"/>
    <mergeCell ref="C35:E35"/>
    <mergeCell ref="C36:E36"/>
    <mergeCell ref="C37:E37"/>
    <mergeCell ref="C31:E31"/>
    <mergeCell ref="C21:E21"/>
    <mergeCell ref="C22:E22"/>
    <mergeCell ref="C23:E23"/>
    <mergeCell ref="C24:E24"/>
    <mergeCell ref="C25:E25"/>
    <mergeCell ref="C38:E38"/>
    <mergeCell ref="C39:E39"/>
    <mergeCell ref="C40:E40"/>
    <mergeCell ref="C14:E14"/>
    <mergeCell ref="C15:E15"/>
    <mergeCell ref="C16:E16"/>
    <mergeCell ref="C17:E17"/>
    <mergeCell ref="C18:E18"/>
    <mergeCell ref="C19:E19"/>
    <mergeCell ref="C6:E6"/>
    <mergeCell ref="C7:E7"/>
    <mergeCell ref="C8:E8"/>
    <mergeCell ref="C9:E9"/>
    <mergeCell ref="C10:E10"/>
    <mergeCell ref="C11:E11"/>
    <mergeCell ref="C12:E12"/>
    <mergeCell ref="C13:E13"/>
    <mergeCell ref="C20:E20"/>
    <mergeCell ref="A37:B37"/>
    <mergeCell ref="A38:B38"/>
    <mergeCell ref="A39:B39"/>
    <mergeCell ref="A40:B40"/>
    <mergeCell ref="A41:B41"/>
    <mergeCell ref="A42:B42"/>
    <mergeCell ref="A31:B31"/>
    <mergeCell ref="A32:B32"/>
    <mergeCell ref="A33:B33"/>
    <mergeCell ref="A34:B34"/>
    <mergeCell ref="A35:B35"/>
    <mergeCell ref="A36:B36"/>
    <mergeCell ref="A25:B25"/>
    <mergeCell ref="A26:B26"/>
    <mergeCell ref="A27:B27"/>
    <mergeCell ref="A28:B28"/>
    <mergeCell ref="A29:B29"/>
    <mergeCell ref="A30:B30"/>
    <mergeCell ref="C26:E26"/>
    <mergeCell ref="C27:E27"/>
    <mergeCell ref="C28:E28"/>
    <mergeCell ref="C29:E29"/>
    <mergeCell ref="C30:E30"/>
    <mergeCell ref="A19:B19"/>
    <mergeCell ref="A20:B20"/>
    <mergeCell ref="A21:B21"/>
    <mergeCell ref="A22:B22"/>
    <mergeCell ref="A23:B23"/>
    <mergeCell ref="A24:B24"/>
    <mergeCell ref="A13:B13"/>
    <mergeCell ref="A14:B14"/>
    <mergeCell ref="A15:B15"/>
    <mergeCell ref="A16:B16"/>
    <mergeCell ref="A17:B17"/>
    <mergeCell ref="A18:B18"/>
    <mergeCell ref="A7:B7"/>
    <mergeCell ref="A8:B8"/>
    <mergeCell ref="A9:B9"/>
    <mergeCell ref="A10:B10"/>
    <mergeCell ref="A11:B11"/>
    <mergeCell ref="A12:B12"/>
    <mergeCell ref="AI3:AJ4"/>
    <mergeCell ref="AC2:AJ2"/>
    <mergeCell ref="M1:AB1"/>
    <mergeCell ref="AC1:AJ1"/>
    <mergeCell ref="A6:B6"/>
    <mergeCell ref="L3:L4"/>
    <mergeCell ref="AC3:AC4"/>
    <mergeCell ref="AD3:AD4"/>
    <mergeCell ref="AE3:AE4"/>
    <mergeCell ref="AF3:AF4"/>
    <mergeCell ref="X3:X4"/>
    <mergeCell ref="AA3:AA4"/>
    <mergeCell ref="AB3:AB4"/>
    <mergeCell ref="M2:AB2"/>
    <mergeCell ref="A3:B4"/>
    <mergeCell ref="C3:E4"/>
    <mergeCell ref="A5:B5"/>
    <mergeCell ref="V3:V4"/>
    <mergeCell ref="W3:W4"/>
    <mergeCell ref="A1:B1"/>
    <mergeCell ref="C1:L1"/>
    <mergeCell ref="C5:E5"/>
    <mergeCell ref="F3:F4"/>
    <mergeCell ref="G3:G4"/>
    <mergeCell ref="H3:H4"/>
    <mergeCell ref="A2:L2"/>
    <mergeCell ref="M3:M4"/>
    <mergeCell ref="N3:O3"/>
    <mergeCell ref="I3:I4"/>
    <mergeCell ref="J3:J4"/>
    <mergeCell ref="K3:K4"/>
    <mergeCell ref="P3:R3"/>
    <mergeCell ref="S3:U3"/>
    <mergeCell ref="AI5:AJ5"/>
    <mergeCell ref="AI6:AJ6"/>
    <mergeCell ref="AI7:AJ7"/>
    <mergeCell ref="AI8:AJ8"/>
    <mergeCell ref="AI9:AJ9"/>
    <mergeCell ref="AI10:AJ10"/>
    <mergeCell ref="AI11:AJ11"/>
    <mergeCell ref="AI12:AJ12"/>
    <mergeCell ref="AI13:AJ13"/>
    <mergeCell ref="AI14:AJ14"/>
    <mergeCell ref="AI15:AJ15"/>
    <mergeCell ref="AI16:AJ16"/>
    <mergeCell ref="AI17:AJ17"/>
    <mergeCell ref="AI18:AJ18"/>
    <mergeCell ref="AI19:AJ19"/>
    <mergeCell ref="AI20:AJ20"/>
    <mergeCell ref="AI21:AJ21"/>
    <mergeCell ref="AI22:AJ22"/>
    <mergeCell ref="AI23:AJ23"/>
    <mergeCell ref="AI24:AJ24"/>
    <mergeCell ref="AI25:AJ25"/>
    <mergeCell ref="AI26:AJ26"/>
    <mergeCell ref="AI27:AJ27"/>
    <mergeCell ref="AI28:AJ28"/>
    <mergeCell ref="AI29:AJ29"/>
    <mergeCell ref="AI30:AJ30"/>
    <mergeCell ref="AI31:AJ31"/>
    <mergeCell ref="AI32:AJ32"/>
    <mergeCell ref="AI33:AJ33"/>
    <mergeCell ref="AI34:AJ34"/>
    <mergeCell ref="AI35:AJ35"/>
    <mergeCell ref="AI36:AJ36"/>
    <mergeCell ref="AI37:AJ37"/>
    <mergeCell ref="AI38:AJ38"/>
    <mergeCell ref="AI39:AJ39"/>
    <mergeCell ref="AI40:AJ40"/>
    <mergeCell ref="AI50:AJ50"/>
    <mergeCell ref="AI51:AJ51"/>
    <mergeCell ref="AI52:AJ52"/>
    <mergeCell ref="AI53:AJ53"/>
    <mergeCell ref="AI54:AJ54"/>
    <mergeCell ref="AI55:AJ55"/>
    <mergeCell ref="AI41:AJ41"/>
    <mergeCell ref="AI42:AJ42"/>
    <mergeCell ref="AI43:AJ43"/>
    <mergeCell ref="AI44:AJ44"/>
    <mergeCell ref="AI45:AJ45"/>
    <mergeCell ref="AI46:AJ46"/>
    <mergeCell ref="AI47:AJ47"/>
    <mergeCell ref="AI48:AJ48"/>
    <mergeCell ref="AI49:AJ49"/>
    <mergeCell ref="AG3:AH3"/>
    <mergeCell ref="AG5:AH5"/>
    <mergeCell ref="AG6:AH6"/>
    <mergeCell ref="AG7:AH7"/>
    <mergeCell ref="AG8:AH8"/>
    <mergeCell ref="AG9:AH9"/>
    <mergeCell ref="AG10:AH10"/>
    <mergeCell ref="AG11:AH11"/>
    <mergeCell ref="AG12:AH12"/>
    <mergeCell ref="AG13:AH13"/>
    <mergeCell ref="AG14:AH14"/>
    <mergeCell ref="AG15:AH15"/>
    <mergeCell ref="AG16:AH16"/>
    <mergeCell ref="AG17:AH17"/>
    <mergeCell ref="AG18:AH18"/>
    <mergeCell ref="AG19:AH19"/>
    <mergeCell ref="AG20:AH20"/>
    <mergeCell ref="AG21:AH21"/>
    <mergeCell ref="AG22:AH22"/>
    <mergeCell ref="AG23:AH23"/>
    <mergeCell ref="AG24:AH24"/>
    <mergeCell ref="AG25:AH25"/>
    <mergeCell ref="AG26:AH26"/>
    <mergeCell ref="AG27:AH27"/>
    <mergeCell ref="AG28:AH28"/>
    <mergeCell ref="AG29:AH29"/>
    <mergeCell ref="AG30:AH30"/>
    <mergeCell ref="AG31:AH31"/>
    <mergeCell ref="AG32:AH32"/>
    <mergeCell ref="AG33:AH33"/>
    <mergeCell ref="AG34:AH34"/>
    <mergeCell ref="AG35:AH35"/>
    <mergeCell ref="AG36:AH36"/>
    <mergeCell ref="AG37:AH37"/>
    <mergeCell ref="AG38:AH38"/>
    <mergeCell ref="AG39:AH39"/>
    <mergeCell ref="AG49:AH49"/>
    <mergeCell ref="AG50:AH50"/>
    <mergeCell ref="AG51:AH51"/>
    <mergeCell ref="AG52:AH52"/>
    <mergeCell ref="AG53:AH53"/>
    <mergeCell ref="AG54:AH54"/>
    <mergeCell ref="AG55:AH55"/>
    <mergeCell ref="AG40:AH40"/>
    <mergeCell ref="AG41:AH41"/>
    <mergeCell ref="AG42:AH42"/>
    <mergeCell ref="AG43:AH43"/>
    <mergeCell ref="AG44:AH44"/>
    <mergeCell ref="AG45:AH45"/>
    <mergeCell ref="AG46:AH46"/>
    <mergeCell ref="AG47:AH47"/>
    <mergeCell ref="AG48:AH48"/>
  </mergeCells>
  <conditionalFormatting sqref="H5">
    <cfRule type="cellIs" dxfId="99" priority="126" operator="equal">
      <formula>"Muy Alta"</formula>
    </cfRule>
    <cfRule type="cellIs" dxfId="98" priority="127" operator="equal">
      <formula>"Alta"</formula>
    </cfRule>
    <cfRule type="cellIs" dxfId="97" priority="128" operator="equal">
      <formula>"Media / Moderada"</formula>
    </cfRule>
    <cfRule type="cellIs" dxfId="96" priority="129" operator="equal">
      <formula>"Baja"</formula>
    </cfRule>
    <cfRule type="cellIs" dxfId="95" priority="130" operator="equal">
      <formula>"Muy baja"</formula>
    </cfRule>
  </conditionalFormatting>
  <conditionalFormatting sqref="J5:J55">
    <cfRule type="cellIs" dxfId="94" priority="96" operator="equal">
      <formula>"Catastrófico"</formula>
    </cfRule>
    <cfRule type="cellIs" dxfId="93" priority="97" operator="equal">
      <formula>"Mayor"</formula>
    </cfRule>
    <cfRule type="cellIs" dxfId="92" priority="98" operator="equal">
      <formula>"Moderado"</formula>
    </cfRule>
    <cfRule type="cellIs" dxfId="91" priority="99" operator="equal">
      <formula>"Menor"</formula>
    </cfRule>
    <cfRule type="cellIs" dxfId="90" priority="100" operator="equal">
      <formula>"Leve"</formula>
    </cfRule>
  </conditionalFormatting>
  <conditionalFormatting sqref="L10">
    <cfRule type="cellIs" dxfId="89" priority="92" operator="equal">
      <formula>"Zona Extrema"</formula>
    </cfRule>
    <cfRule type="cellIs" dxfId="88" priority="93" operator="equal">
      <formula>"Zona Alta"</formula>
    </cfRule>
    <cfRule type="cellIs" dxfId="87" priority="94" operator="equal">
      <formula>"Zona Moderada"</formula>
    </cfRule>
    <cfRule type="cellIs" dxfId="86" priority="95" operator="equal">
      <formula>"Zona Baja"</formula>
    </cfRule>
  </conditionalFormatting>
  <conditionalFormatting sqref="L5">
    <cfRule type="cellIs" dxfId="85" priority="88" operator="equal">
      <formula>"Zona Extrema"</formula>
    </cfRule>
    <cfRule type="cellIs" dxfId="84" priority="89" operator="equal">
      <formula>"Zona Alta"</formula>
    </cfRule>
    <cfRule type="cellIs" dxfId="83" priority="90" operator="equal">
      <formula>"Zona Moderada"</formula>
    </cfRule>
    <cfRule type="cellIs" dxfId="82" priority="91" operator="equal">
      <formula>"Zona Baja"</formula>
    </cfRule>
  </conditionalFormatting>
  <conditionalFormatting sqref="L6:L9">
    <cfRule type="cellIs" dxfId="81" priority="84" operator="equal">
      <formula>"Zona Extrema"</formula>
    </cfRule>
    <cfRule type="cellIs" dxfId="80" priority="85" operator="equal">
      <formula>"Zona Alta"</formula>
    </cfRule>
    <cfRule type="cellIs" dxfId="79" priority="86" operator="equal">
      <formula>"Zona Moderada"</formula>
    </cfRule>
    <cfRule type="cellIs" dxfId="78" priority="87" operator="equal">
      <formula>"Zona Baja"</formula>
    </cfRule>
  </conditionalFormatting>
  <conditionalFormatting sqref="L11:L55">
    <cfRule type="cellIs" dxfId="77" priority="80" operator="equal">
      <formula>"Zona Extrema"</formula>
    </cfRule>
    <cfRule type="cellIs" dxfId="76" priority="81" operator="equal">
      <formula>"Zona Alta"</formula>
    </cfRule>
    <cfRule type="cellIs" dxfId="75" priority="82" operator="equal">
      <formula>"Zona Moderada"</formula>
    </cfRule>
    <cfRule type="cellIs" dxfId="74" priority="83" operator="equal">
      <formula>"Zona Baja"</formula>
    </cfRule>
  </conditionalFormatting>
  <conditionalFormatting sqref="H6">
    <cfRule type="cellIs" dxfId="73" priority="75" operator="equal">
      <formula>"Muy Alta"</formula>
    </cfRule>
    <cfRule type="cellIs" dxfId="72" priority="76" operator="equal">
      <formula>"Alta"</formula>
    </cfRule>
    <cfRule type="cellIs" dxfId="71" priority="77" operator="equal">
      <formula>"Media / Moderada"</formula>
    </cfRule>
    <cfRule type="cellIs" dxfId="70" priority="78" operator="equal">
      <formula>"Baja"</formula>
    </cfRule>
    <cfRule type="cellIs" dxfId="69" priority="79" operator="equal">
      <formula>"Muy baja"</formula>
    </cfRule>
  </conditionalFormatting>
  <conditionalFormatting sqref="H7">
    <cfRule type="cellIs" dxfId="68" priority="70" operator="equal">
      <formula>"Muy Alta"</formula>
    </cfRule>
    <cfRule type="cellIs" dxfId="67" priority="71" operator="equal">
      <formula>"Alta"</formula>
    </cfRule>
    <cfRule type="cellIs" dxfId="66" priority="72" operator="equal">
      <formula>"Media / Moderada"</formula>
    </cfRule>
    <cfRule type="cellIs" dxfId="65" priority="73" operator="equal">
      <formula>"Baja"</formula>
    </cfRule>
    <cfRule type="cellIs" dxfId="64" priority="74" operator="equal">
      <formula>"Muy baja"</formula>
    </cfRule>
  </conditionalFormatting>
  <conditionalFormatting sqref="H8">
    <cfRule type="cellIs" dxfId="63" priority="65" operator="equal">
      <formula>"Muy Alta"</formula>
    </cfRule>
    <cfRule type="cellIs" dxfId="62" priority="66" operator="equal">
      <formula>"Alta"</formula>
    </cfRule>
    <cfRule type="cellIs" dxfId="61" priority="67" operator="equal">
      <formula>"Media / Moderada"</formula>
    </cfRule>
    <cfRule type="cellIs" dxfId="60" priority="68" operator="equal">
      <formula>"Baja"</formula>
    </cfRule>
    <cfRule type="cellIs" dxfId="59" priority="69" operator="equal">
      <formula>"Muy baja"</formula>
    </cfRule>
  </conditionalFormatting>
  <conditionalFormatting sqref="H9">
    <cfRule type="cellIs" dxfId="58" priority="60" operator="equal">
      <formula>"Muy Alta"</formula>
    </cfRule>
    <cfRule type="cellIs" dxfId="57" priority="61" operator="equal">
      <formula>"Alta"</formula>
    </cfRule>
    <cfRule type="cellIs" dxfId="56" priority="62" operator="equal">
      <formula>"Media / Moderada"</formula>
    </cfRule>
    <cfRule type="cellIs" dxfId="55" priority="63" operator="equal">
      <formula>"Baja"</formula>
    </cfRule>
    <cfRule type="cellIs" dxfId="54" priority="64" operator="equal">
      <formula>"Muy baja"</formula>
    </cfRule>
  </conditionalFormatting>
  <conditionalFormatting sqref="H10:H55">
    <cfRule type="cellIs" dxfId="53" priority="55" operator="equal">
      <formula>"Muy Alta"</formula>
    </cfRule>
    <cfRule type="cellIs" dxfId="52" priority="56" operator="equal">
      <formula>"Alta"</formula>
    </cfRule>
    <cfRule type="cellIs" dxfId="51" priority="57" operator="equal">
      <formula>"Media / Moderada"</formula>
    </cfRule>
    <cfRule type="cellIs" dxfId="50" priority="58" operator="equal">
      <formula>"Baja"</formula>
    </cfRule>
    <cfRule type="cellIs" dxfId="49" priority="59" operator="equal">
      <formula>"Muy baja"</formula>
    </cfRule>
  </conditionalFormatting>
  <conditionalFormatting sqref="I5">
    <cfRule type="cellIs" dxfId="48" priority="45" operator="equal">
      <formula>"Muy Alta"</formula>
    </cfRule>
    <cfRule type="cellIs" dxfId="47" priority="46" operator="equal">
      <formula>"Alta"</formula>
    </cfRule>
    <cfRule type="cellIs" dxfId="46" priority="47" operator="equal">
      <formula>"Media / Moderada"</formula>
    </cfRule>
    <cfRule type="cellIs" dxfId="45" priority="48" operator="equal">
      <formula>"Baja"</formula>
    </cfRule>
    <cfRule type="cellIs" dxfId="44" priority="49" operator="equal">
      <formula>"Muy baja"</formula>
    </cfRule>
  </conditionalFormatting>
  <conditionalFormatting sqref="W5">
    <cfRule type="cellIs" dxfId="43" priority="40" operator="equal">
      <formula>"Muy Alta"</formula>
    </cfRule>
    <cfRule type="cellIs" dxfId="42" priority="41" operator="equal">
      <formula>"Alta"</formula>
    </cfRule>
    <cfRule type="cellIs" dxfId="41" priority="42" operator="equal">
      <formula>"Media / Moderada"</formula>
    </cfRule>
    <cfRule type="cellIs" dxfId="40" priority="43" operator="equal">
      <formula>"Baja"</formula>
    </cfRule>
    <cfRule type="cellIs" dxfId="39" priority="44" operator="equal">
      <formula>"Muy baja"</formula>
    </cfRule>
  </conditionalFormatting>
  <conditionalFormatting sqref="W6:W55">
    <cfRule type="cellIs" dxfId="38" priority="35" operator="equal">
      <formula>"Muy Alta"</formula>
    </cfRule>
    <cfRule type="cellIs" dxfId="37" priority="36" operator="equal">
      <formula>"Alta"</formula>
    </cfRule>
    <cfRule type="cellIs" dxfId="36" priority="37" operator="equal">
      <formula>"Media / Moderada"</formula>
    </cfRule>
    <cfRule type="cellIs" dxfId="35" priority="38" operator="equal">
      <formula>"Baja"</formula>
    </cfRule>
    <cfRule type="cellIs" dxfId="34" priority="39" operator="equal">
      <formula>"Muy baja"</formula>
    </cfRule>
  </conditionalFormatting>
  <conditionalFormatting sqref="Z5">
    <cfRule type="cellIs" dxfId="33" priority="30" operator="equal">
      <formula>"Catastrófico"</formula>
    </cfRule>
    <cfRule type="cellIs" dxfId="32" priority="31" operator="equal">
      <formula>"Mayor"</formula>
    </cfRule>
    <cfRule type="cellIs" dxfId="31" priority="32" operator="equal">
      <formula>"Moderado"</formula>
    </cfRule>
    <cfRule type="cellIs" dxfId="30" priority="33" operator="equal">
      <formula>"Menor"</formula>
    </cfRule>
    <cfRule type="cellIs" dxfId="29" priority="34" operator="equal">
      <formula>"Leve"</formula>
    </cfRule>
  </conditionalFormatting>
  <conditionalFormatting sqref="Z6:Z55">
    <cfRule type="cellIs" dxfId="28" priority="25" operator="equal">
      <formula>"Catastrófico"</formula>
    </cfRule>
    <cfRule type="cellIs" dxfId="27" priority="26" operator="equal">
      <formula>"Mayor"</formula>
    </cfRule>
    <cfRule type="cellIs" dxfId="26" priority="27" operator="equal">
      <formula>"Moderado"</formula>
    </cfRule>
    <cfRule type="cellIs" dxfId="25" priority="28" operator="equal">
      <formula>"Menor"</formula>
    </cfRule>
    <cfRule type="cellIs" dxfId="24" priority="29" operator="equal">
      <formula>"Leve"</formula>
    </cfRule>
  </conditionalFormatting>
  <conditionalFormatting sqref="AA5">
    <cfRule type="cellIs" dxfId="23" priority="21" operator="equal">
      <formula>"Zona Extrema"</formula>
    </cfRule>
    <cfRule type="cellIs" dxfId="22" priority="22" operator="equal">
      <formula>"Zona Alta"</formula>
    </cfRule>
    <cfRule type="cellIs" dxfId="21" priority="23" operator="equal">
      <formula>"Zona Moderada"</formula>
    </cfRule>
    <cfRule type="cellIs" dxfId="20" priority="24" operator="equal">
      <formula>"Zona Baja"</formula>
    </cfRule>
  </conditionalFormatting>
  <conditionalFormatting sqref="AA6">
    <cfRule type="cellIs" dxfId="19" priority="17" operator="equal">
      <formula>"Zona Extrema"</formula>
    </cfRule>
    <cfRule type="cellIs" dxfId="18" priority="18" operator="equal">
      <formula>"Zona Alta"</formula>
    </cfRule>
    <cfRule type="cellIs" dxfId="17" priority="19" operator="equal">
      <formula>"Zona Moderada"</formula>
    </cfRule>
    <cfRule type="cellIs" dxfId="16" priority="20" operator="equal">
      <formula>"Zona Baja"</formula>
    </cfRule>
  </conditionalFormatting>
  <conditionalFormatting sqref="AA7">
    <cfRule type="cellIs" dxfId="15" priority="13" operator="equal">
      <formula>"Zona Extrema"</formula>
    </cfRule>
    <cfRule type="cellIs" dxfId="14" priority="14" operator="equal">
      <formula>"Zona Alta"</formula>
    </cfRule>
    <cfRule type="cellIs" dxfId="13" priority="15" operator="equal">
      <formula>"Zona Moderada"</formula>
    </cfRule>
    <cfRule type="cellIs" dxfId="12" priority="16" operator="equal">
      <formula>"Zona Baja"</formula>
    </cfRule>
  </conditionalFormatting>
  <conditionalFormatting sqref="AA8">
    <cfRule type="cellIs" dxfId="11" priority="9" operator="equal">
      <formula>"Zona Extrema"</formula>
    </cfRule>
    <cfRule type="cellIs" dxfId="10" priority="10" operator="equal">
      <formula>"Zona Alta"</formula>
    </cfRule>
    <cfRule type="cellIs" dxfId="9" priority="11" operator="equal">
      <formula>"Zona Moderada"</formula>
    </cfRule>
    <cfRule type="cellIs" dxfId="8" priority="12" operator="equal">
      <formula>"Zona Baja"</formula>
    </cfRule>
  </conditionalFormatting>
  <conditionalFormatting sqref="AA9">
    <cfRule type="cellIs" dxfId="7" priority="5" operator="equal">
      <formula>"Zona Extrema"</formula>
    </cfRule>
    <cfRule type="cellIs" dxfId="6" priority="6" operator="equal">
      <formula>"Zona Alta"</formula>
    </cfRule>
    <cfRule type="cellIs" dxfId="5" priority="7" operator="equal">
      <formula>"Zona Moderada"</formula>
    </cfRule>
    <cfRule type="cellIs" dxfId="4" priority="8" operator="equal">
      <formula>"Zona Baja"</formula>
    </cfRule>
  </conditionalFormatting>
  <conditionalFormatting sqref="AA10:AA55">
    <cfRule type="cellIs" dxfId="3" priority="1" operator="equal">
      <formula>"Zona Extrema"</formula>
    </cfRule>
    <cfRule type="cellIs" dxfId="2" priority="2" operator="equal">
      <formula>"Zona Alta"</formula>
    </cfRule>
    <cfRule type="cellIs" dxfId="1" priority="3" operator="equal">
      <formula>"Zona Moderada"</formula>
    </cfRule>
    <cfRule type="cellIs" dxfId="0" priority="4" operator="equal">
      <formula>"Zona Baja"</formula>
    </cfRule>
  </conditionalFormatting>
  <dataValidations count="13">
    <dataValidation type="list" allowBlank="1" showInputMessage="1" showErrorMessage="1" sqref="A5:B55">
      <formula1>$A$170:$A$185</formula1>
    </dataValidation>
    <dataValidation type="list" allowBlank="1" showInputMessage="1" showErrorMessage="1" sqref="F5:F55">
      <formula1>$C$170:$C$176</formula1>
    </dataValidation>
    <dataValidation type="list" allowBlank="1" showInputMessage="1" showErrorMessage="1" sqref="G5:G55">
      <formula1>$D$170:$D$174</formula1>
    </dataValidation>
    <dataValidation type="list" allowBlank="1" showInputMessage="1" showErrorMessage="1" sqref="J5:J55">
      <formula1>$E$170:$E$174</formula1>
    </dataValidation>
    <dataValidation type="list" allowBlank="1" showInputMessage="1" showErrorMessage="1" sqref="N5:O55">
      <formula1>$N$1048574:$N$1048575</formula1>
    </dataValidation>
    <dataValidation type="list" allowBlank="1" showInputMessage="1" showErrorMessage="1" sqref="P5:P55">
      <formula1>$P$1048574:$P$1048576</formula1>
    </dataValidation>
    <dataValidation type="list" allowBlank="1" showInputMessage="1" showErrorMessage="1" sqref="Q5:Q55">
      <formula1>$Q$1048574:$Q$1048575</formula1>
    </dataValidation>
    <dataValidation type="list" allowBlank="1" showInputMessage="1" showErrorMessage="1" sqref="S5:S55">
      <formula1>$S$1048574:$S$1048575</formula1>
    </dataValidation>
    <dataValidation type="list" allowBlank="1" showInputMessage="1" showErrorMessage="1" sqref="T5:T55">
      <formula1>$T$1048574:$T$1048575</formula1>
    </dataValidation>
    <dataValidation type="list" allowBlank="1" showInputMessage="1" showErrorMessage="1" sqref="U5:U55">
      <formula1>$U$1048574:$U$1048575</formula1>
    </dataValidation>
    <dataValidation type="list" allowBlank="1" showInputMessage="1" showErrorMessage="1" sqref="W5:W55">
      <formula1>$W$1048572:$W$1048576</formula1>
    </dataValidation>
    <dataValidation type="list" allowBlank="1" showInputMessage="1" showErrorMessage="1" sqref="Z5:Z55">
      <formula1>$Z$1048572:$Z$1048576</formula1>
    </dataValidation>
    <dataValidation type="list" allowBlank="1" showInputMessage="1" showErrorMessage="1" sqref="AB5:AB55">
      <formula1>$AB$1048573:$AB$1048576</formula1>
    </dataValidation>
  </dataValidations>
  <printOptions horizontalCentered="1"/>
  <pageMargins left="0.31496062992126" right="0.31496062992126" top="0.35433070866141703" bottom="0.35433070866141703" header="0.31496062992126" footer="0.31496062992126"/>
  <pageSetup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PORTADA</vt:lpstr>
      <vt:lpstr>1. RIESGO CORRUPCIÓN</vt:lpstr>
      <vt:lpstr>2. ESTRATEGIA ANTITRÁMITRES</vt:lpstr>
      <vt:lpstr>3. RENDICIÓN DE CUENTAS</vt:lpstr>
      <vt:lpstr>4. ATENCIÓN AL CIUDADANO</vt:lpstr>
      <vt:lpstr>5. TRANSPARENCIA</vt:lpstr>
      <vt:lpstr>6. OTRAS INICIATIVAS</vt:lpstr>
      <vt:lpstr>ANEXO - MAPA RIESGOS CORRUPCION</vt:lpstr>
      <vt:lpstr>'6. OTRAS INICIATIVAS'!Área_de_impresión</vt:lpstr>
      <vt:lpstr>PORTADA!Área_de_impresión</vt:lpstr>
      <vt:lpstr>'1. RIESGO CORRUPCIÓN'!Títulos_a_imprimir</vt:lpstr>
      <vt:lpstr>'3. RENDICIÓN DE CUENTAS'!Títulos_a_imprimir</vt:lpstr>
      <vt:lpstr>'4. ATENCIÓN AL CIUDADANO'!Títulos_a_imprimir</vt:lpstr>
      <vt:lpstr>'5. TRANSPARENCIA'!Títulos_a_imprimir</vt:lpstr>
      <vt:lpstr>'ANEXO - MAPA RIESGOS CORRUPCION'!Títulos_a_imprimir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HECTOR FABIO RODRIGUEZ DEVIA</dc:creator>
  <cp:lastModifiedBy>CONTROLINTERNO</cp:lastModifiedBy>
  <cp:lastPrinted>2021-01-29T14:50:57Z</cp:lastPrinted>
  <dcterms:created xsi:type="dcterms:W3CDTF">2015-06-05T18:17:20Z</dcterms:created>
  <dcterms:modified xsi:type="dcterms:W3CDTF">2021-01-29T14:51:15Z</dcterms:modified>
</cp:coreProperties>
</file>