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Nubia\Documents\DISCO_DURO\00.BIF2023\PLAN_ANTICORRUPCION\PACC_2023\CORREGIDO_DRA_CHABELY\"/>
    </mc:Choice>
  </mc:AlternateContent>
  <xr:revisionPtr revIDLastSave="0" documentId="13_ncr:1_{000E8BEB-A29E-44A2-AF3B-B48A3EFFBD90}" xr6:coauthVersionLast="47" xr6:coauthVersionMax="47" xr10:uidLastSave="{00000000-0000-0000-0000-000000000000}"/>
  <workbookProtection workbookAlgorithmName="SHA-512" workbookHashValue="4eE1nCC6KId2Kts6kt2qwUdarHj756Ql0Qw/99SvWlOfmRquZyBExl8itc18ExPh0fslewv2FgYTtQmycm2ClA==" workbookSaltValue="HCUYyfthsafOCveojUHtUA==" workbookSpinCount="100000" lockStructure="1"/>
  <bookViews>
    <workbookView showSheetTabs="0" xWindow="-120" yWindow="-120" windowWidth="20730" windowHeight="11040" activeTab="2" xr2:uid="{00000000-000D-0000-FFFF-FFFF00000000}"/>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INICIATIVAS'!$A$5:$L$6</definedName>
    <definedName name="_xlnm._FilterDatabase" localSheetId="7" hidden="1">'ANEXO - MAPA RIESGOS CORRUPCION'!$AD$1:$AD$1048543</definedName>
    <definedName name="_xlnm.Print_Area" localSheetId="6">'6. OTRAS INICIATIVAS'!$A$1:$L$6</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0" i="13" l="1"/>
  <c r="I10" i="13" s="1"/>
  <c r="K10" i="13"/>
  <c r="R10" i="13"/>
  <c r="Y10" i="13"/>
  <c r="AA10" i="13"/>
  <c r="AA7" i="13"/>
  <c r="AA6" i="13"/>
  <c r="V10" i="13" l="1"/>
  <c r="X10" i="13" s="1"/>
  <c r="L10" i="13"/>
  <c r="Y13" i="13"/>
  <c r="V8" i="13"/>
  <c r="H5" i="13" l="1"/>
  <c r="H6" i="13"/>
  <c r="AA22" i="13" l="1"/>
  <c r="AA21" i="13"/>
  <c r="AA20" i="13"/>
  <c r="AA19" i="13"/>
  <c r="AA18" i="13"/>
  <c r="AA17" i="13"/>
  <c r="AA16" i="13"/>
  <c r="AA15" i="13"/>
  <c r="AA14" i="13"/>
  <c r="AA13" i="13"/>
  <c r="AA12" i="13"/>
  <c r="AA11" i="13"/>
  <c r="AA9" i="13"/>
  <c r="AA8" i="13"/>
  <c r="AA5" i="13"/>
  <c r="Y22" i="13"/>
  <c r="Y21" i="13"/>
  <c r="Y20" i="13"/>
  <c r="Y19" i="13"/>
  <c r="Y18" i="13"/>
  <c r="Y17" i="13"/>
  <c r="Y16" i="13"/>
  <c r="Y15" i="13"/>
  <c r="Y14" i="13"/>
  <c r="Y12" i="13"/>
  <c r="Y11" i="13"/>
  <c r="Y9" i="13"/>
  <c r="Y6" i="13"/>
  <c r="Y5" i="13"/>
  <c r="H22" i="13"/>
  <c r="I22" i="13" s="1"/>
  <c r="H21" i="13"/>
  <c r="L21" i="13" s="1"/>
  <c r="H20" i="13"/>
  <c r="L20" i="13" s="1"/>
  <c r="H19" i="13"/>
  <c r="I19" i="13" s="1"/>
  <c r="H18" i="13"/>
  <c r="L18" i="13" s="1"/>
  <c r="H17" i="13"/>
  <c r="L17" i="13" s="1"/>
  <c r="H16" i="13"/>
  <c r="L16" i="13" s="1"/>
  <c r="H15" i="13"/>
  <c r="L15" i="13" s="1"/>
  <c r="H14" i="13"/>
  <c r="I14" i="13" s="1"/>
  <c r="H13" i="13"/>
  <c r="L13" i="13" s="1"/>
  <c r="H12" i="13"/>
  <c r="L12" i="13" s="1"/>
  <c r="H11" i="13"/>
  <c r="I11" i="13" s="1"/>
  <c r="H9" i="13"/>
  <c r="I9" i="13" s="1"/>
  <c r="H8" i="13"/>
  <c r="I8" i="13" s="1"/>
  <c r="X8" i="13" s="1"/>
  <c r="H7" i="13"/>
  <c r="I7" i="13" s="1"/>
  <c r="I6" i="13"/>
  <c r="L5" i="13"/>
  <c r="R22" i="13"/>
  <c r="R21" i="13"/>
  <c r="R20" i="13"/>
  <c r="R19" i="13"/>
  <c r="R18" i="13"/>
  <c r="R17" i="13"/>
  <c r="R16" i="13"/>
  <c r="R15" i="13"/>
  <c r="R14" i="13"/>
  <c r="R13" i="13"/>
  <c r="R12" i="13"/>
  <c r="R11" i="13"/>
  <c r="R9" i="13"/>
  <c r="R8" i="13"/>
  <c r="R7" i="13"/>
  <c r="R6" i="13"/>
  <c r="R5" i="13"/>
  <c r="K6" i="13"/>
  <c r="K22" i="13"/>
  <c r="K21" i="13"/>
  <c r="K20" i="13"/>
  <c r="K19" i="13"/>
  <c r="K18" i="13"/>
  <c r="K17" i="13"/>
  <c r="K16" i="13"/>
  <c r="K15" i="13"/>
  <c r="K14" i="13"/>
  <c r="K13" i="13"/>
  <c r="K12" i="13"/>
  <c r="K11" i="13"/>
  <c r="K9" i="13"/>
  <c r="K8" i="13"/>
  <c r="K7" i="13"/>
  <c r="Y7" i="13" s="1"/>
  <c r="K5" i="13"/>
  <c r="V11" i="13" l="1"/>
  <c r="X11" i="13" s="1"/>
  <c r="L11" i="13"/>
  <c r="L22" i="13"/>
  <c r="I18" i="13"/>
  <c r="V18" i="13" s="1"/>
  <c r="X18" i="13" s="1"/>
  <c r="V7" i="13"/>
  <c r="X7" i="13" s="1"/>
  <c r="V22" i="13"/>
  <c r="X22" i="13" s="1"/>
  <c r="I16" i="13"/>
  <c r="V16" i="13" s="1"/>
  <c r="X16" i="13" s="1"/>
  <c r="V14" i="13"/>
  <c r="X14" i="13" s="1"/>
  <c r="V19" i="13"/>
  <c r="X19" i="13" s="1"/>
  <c r="I17" i="13"/>
  <c r="V17" i="13" s="1"/>
  <c r="X17" i="13" s="1"/>
  <c r="V9" i="13"/>
  <c r="X9" i="13" s="1"/>
  <c r="V6" i="13"/>
  <c r="X6" i="13" s="1"/>
  <c r="Y8" i="13"/>
  <c r="I20" i="13"/>
  <c r="V20" i="13" s="1"/>
  <c r="X20" i="13" s="1"/>
  <c r="L19" i="13"/>
  <c r="I13" i="13"/>
  <c r="V13" i="13" s="1"/>
  <c r="X13" i="13" s="1"/>
  <c r="I21" i="13"/>
  <c r="V21" i="13" s="1"/>
  <c r="X21" i="13" s="1"/>
  <c r="I15" i="13"/>
  <c r="V15" i="13" s="1"/>
  <c r="X15" i="13" s="1"/>
  <c r="L14" i="13"/>
  <c r="I12" i="13"/>
  <c r="V12" i="13" s="1"/>
  <c r="X12" i="13" s="1"/>
  <c r="L7" i="13"/>
  <c r="L9" i="13"/>
  <c r="L8" i="13"/>
  <c r="L6" i="13"/>
  <c r="I5" i="13"/>
  <c r="V5" i="13" l="1"/>
  <c r="X5" i="13" s="1"/>
</calcChain>
</file>

<file path=xl/sharedStrings.xml><?xml version="1.0" encoding="utf-8"?>
<sst xmlns="http://schemas.openxmlformats.org/spreadsheetml/2006/main" count="659" uniqueCount="298">
  <si>
    <t>OBJETIVO:</t>
  </si>
  <si>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</si>
  <si>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</si>
  <si>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</si>
  <si>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</si>
  <si>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</si>
  <si>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</si>
  <si>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</si>
  <si>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</si>
  <si>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</si>
  <si>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</si>
  <si>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</si>
  <si>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</si>
  <si>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</si>
  <si>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</si>
  <si>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</si>
  <si>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</si>
  <si>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</si>
  <si>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</si>
  <si>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</si>
  <si>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</si>
  <si>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</si>
  <si>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</si>
  <si>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</si>
  <si>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</si>
  <si>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</si>
  <si>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</si>
  <si>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</si>
  <si>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</si>
  <si>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</si>
  <si>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</si>
  <si>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</si>
  <si>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</si>
  <si>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</si>
  <si>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</si>
  <si>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</si>
  <si>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</si>
  <si>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</si>
  <si>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</si>
  <si>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</si>
  <si>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</si>
  <si>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</si>
  <si>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</si>
  <si>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</si>
  <si>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</si>
  <si>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</si>
  <si>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</si>
  <si>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</si>
  <si>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</si>
  <si>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</si>
  <si>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</si>
  <si>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</si>
  <si>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</si>
  <si>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</si>
  <si>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</si>
  <si>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</si>
  <si>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</si>
  <si>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</si>
  <si>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</si>
  <si>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</si>
  <si>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</si>
  <si>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</si>
  <si>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</si>
  <si>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</si>
  <si>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</si>
  <si>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</si>
  <si>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</si>
  <si>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</si>
  <si>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</si>
  <si>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</si>
  <si>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</si>
  <si>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</si>
  <si>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</si>
  <si>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</si>
  <si>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</si>
  <si>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</si>
  <si>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</si>
  <si>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</si>
  <si>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</si>
  <si>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</si>
  <si>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</si>
  <si>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</si>
  <si>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</si>
  <si>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</si>
  <si>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</si>
  <si>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</si>
  <si>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</si>
  <si>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</si>
  <si>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</si>
  <si>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</si>
  <si>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</si>
  <si>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</si>
  <si>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</si>
  <si>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</si>
  <si>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</si>
  <si>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</si>
  <si>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</si>
  <si>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</si>
  <si>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</si>
  <si>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</si>
  <si>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</si>
  <si>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</si>
  <si>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</si>
  <si>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</si>
  <si>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</si>
  <si>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</si>
  <si>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</si>
  <si>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</si>
  <si>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</si>
  <si>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</si>
  <si>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</si>
  <si>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</si>
  <si>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</si>
  <si>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</si>
  <si>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</si>
  <si>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</si>
  <si>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</si>
  <si>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</si>
  <si>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</si>
  <si>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</si>
  <si>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</si>
  <si>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</si>
  <si>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</si>
  <si>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</si>
  <si>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</si>
  <si>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</si>
  <si>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</si>
  <si>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</si>
  <si>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</si>
  <si>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</si>
  <si>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</si>
  <si>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</si>
  <si>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</si>
  <si>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</si>
  <si>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</si>
  <si>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</si>
  <si>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Aceptar 
el Riesgo</t>
  </si>
  <si>
    <t>Reducir 
el Riesgo</t>
  </si>
  <si>
    <t>Evitar 
el Riesgo</t>
  </si>
  <si>
    <t>Compartir 
el Riesgo</t>
  </si>
  <si>
    <t>PERIODICIDAD DEL SEGUIMIENTO</t>
  </si>
  <si>
    <t>Cuatrimestral</t>
  </si>
  <si>
    <t>Diario</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</si>
  <si>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</si>
  <si>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</si>
  <si>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</si>
  <si>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Anual</t>
  </si>
  <si>
    <t>Realizar el acuerdo de convocatoria con la CNSC. Actualización del manual de funciones y su contenido. Reportar las vacantes definitivas
a la CNSC.</t>
  </si>
  <si>
    <t>Actas y listados de asistencia a las capacitaciones y/o socializaciones en temas de gestión documental.</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</si>
  <si>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</si>
  <si>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</si>
  <si>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</si>
  <si>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Un (1) Mapa de Riesgos de Corrupción (MRC) elaborado y aprobado.</t>
  </si>
  <si>
    <t>Una (1) actividad de socialización sobre la estructura y responsabilidades del PAAC y el MRC.</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</si>
  <si>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</si>
  <si>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</si>
  <si>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</si>
  <si>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</si>
  <si>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</si>
  <si>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</si>
  <si>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</si>
  <si>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</si>
  <si>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Ejecución y evaluación de la estrategia de rendición de cuentas</t>
  </si>
  <si>
    <t>Dirección General</t>
  </si>
  <si>
    <t>Evidencia de Participación del BIF en la Audiencia Pública</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</si>
  <si>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</si>
  <si>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</si>
  <si>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</si>
  <si>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</si>
  <si>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</si>
  <si>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 xml:space="preserve">Mínimo una (1) reunión del grupo de trabajo designado </t>
  </si>
  <si>
    <t>Coordinación de Actividades a través de los medios logísticos determinados para ello.</t>
  </si>
  <si>
    <t>Mínimo dos (2) publicaciones o invitaciones a través de redes sociales y página web (una en cada medio).</t>
  </si>
  <si>
    <t>Doce (12) estados financieros elaborados y publicados dentro del mes siguiente a su fecha de corte.</t>
  </si>
  <si>
    <t>Doce (12) ejecuciones presupuestales elaboradas y publicadas dentro del mes siguiente a su fecha de corte.</t>
  </si>
  <si>
    <t>Profesional Universitario - Gestión Contable</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</si>
  <si>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</si>
  <si>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</si>
  <si>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</si>
  <si>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</si>
  <si>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Citerios Diferenciales de Accesibilidad</t>
  </si>
  <si>
    <t>Página web disponible con cumplimiento de criterios AAA</t>
  </si>
  <si>
    <t>Monitoreo del Acceso a la Información Pública</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</si>
  <si>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</si>
  <si>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</si>
  <si>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</si>
  <si>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</si>
  <si>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Fortalecimiento de los Canales de Atención</t>
  </si>
  <si>
    <t>Llevar a cabo una campaña estimulando a la ciudadanía para usar el chat virtual dispuesto por la Entidad.</t>
  </si>
  <si>
    <t>Relacionamiento 
con el Ciudadano</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</si>
  <si>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</si>
  <si>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</si>
  <si>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</si>
  <si>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</si>
  <si>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Profesional Universitario - 
Gestion Financiera</t>
  </si>
  <si>
    <t>Profesional Especializado -  
Talento Humano</t>
  </si>
  <si>
    <t>Técnico Operativo - 
Almacén e Inventarios</t>
  </si>
  <si>
    <t>Técnico Operativo -
Gestión Documental</t>
  </si>
  <si>
    <t>Profesional Especializado -  
Control Interno</t>
  </si>
  <si>
    <t>Profesional Universitario - 
Gestión Financiera</t>
  </si>
  <si>
    <t>Garantizar que la página web de la Entidad cumpla con los criterios de accesibilidad AAA.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</si>
  <si>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</si>
  <si>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</si>
  <si>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</si>
  <si>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</si>
  <si>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</si>
  <si>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</si>
  <si>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</si>
  <si>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</si>
  <si>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</si>
  <si>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</si>
  <si>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</si>
  <si>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</si>
  <si>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</si>
  <si>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</si>
  <si>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</si>
  <si>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</si>
  <si>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</si>
  <si>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</si>
  <si>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</si>
  <si>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</si>
  <si>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</si>
  <si>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</si>
  <si>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</si>
  <si>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Se realizarán copias de seguridad en un disco duro externo.</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</si>
  <si>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</si>
  <si>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</si>
  <si>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Profesional Universitario - Gestión de TIC's</t>
  </si>
  <si>
    <t>Racionalizar la totalidad del trámite, para lograr que el mismo se lleve a cabo de forma virtual.</t>
  </si>
  <si>
    <t>Establecer canales de atención virtual para la realización del trámite.</t>
  </si>
  <si>
    <t>Establecer canales de atención virtual para los pasos 2 y 3 del trámite.</t>
  </si>
  <si>
    <t>No tener que asistir presencialmente a la Entidad para la radicación de documentos.</t>
  </si>
  <si>
    <t>No tener que asistir presencialmente a la Entidad para realizar el trámite.</t>
  </si>
  <si>
    <t>A traves del sistema interno de correspondencia VENTANAL generar una alerta para el funcionario responsable de proyectar la respuesta.</t>
  </si>
  <si>
    <t>En el Plan Anual de Adquisiciones se incluyó la adquisición de licenciaS CAL que permitirán controlar los protocolos de seguridad de la Entidad evitando así la pérdida de información y realizar copia de seguridad a los equipos.</t>
  </si>
  <si>
    <t>Establecer mecanismos de verificación, selectiva, Portal Transaccional SECOP II.</t>
  </si>
  <si>
    <t>Cada funcionario designado como Supervisor deberá dar cumplimiento al Acto Administrativo de delegación de supervisión con fundamento art. 83 de la Ley 1474 de 2011.
(N° de funcionarios notificados para ejercer la supervisión de los contratos / N° de convenios y/o contratos suscritos por el BIF).</t>
  </si>
  <si>
    <t xml:space="preserve">
Tener registro de control de pagos (Informes de Gestion Financiera).</t>
  </si>
  <si>
    <t>Soportes financieros acordes a pagos realizados.</t>
  </si>
  <si>
    <t>Cotejar que la información del Módulo de cartera sea congruente con la información contable.</t>
  </si>
  <si>
    <t>Elaboración mensual de cociliaciones por deudores, de la información contable Vrs. Información de cartera</t>
  </si>
  <si>
    <t>Requerir la información a publicar a travez del correo elelcrónico para tener evidencia y  verificar la coherencia entre la información remitida y divulgada, y de igual froma revisar la información de forma previa a su publicación en la página web de la Entidad.</t>
  </si>
  <si>
    <t>El Supervisor del contrato y el Responsable del Almacén verifica que los bienes y/o servicios adquiridos cumplan con las especificaciones técnicas estableidas en el proceso contractual.</t>
  </si>
  <si>
    <t>El  responsable del proceso de contratación debe informar al Ténico de Almacén  sobre los contratos de adquisición de bienes y servicios para que verifique con el Supervisor del Contrato el cumplimiento de las especificacione técnicas para dar ingreso al almacén.</t>
  </si>
  <si>
    <t>Verificar que los auditores cumplan con los requisitos establecidos para el ejercicio de la auditoria de acuerdo a la normatividad vigente.</t>
  </si>
  <si>
    <t>Mantener actualizado el Código del Auditor y socializarlo con los auditores.</t>
  </si>
  <si>
    <t>Secretaría General</t>
  </si>
  <si>
    <t>Una (1) actividad de sensibilización en relación con el Mapa de Riesgos</t>
  </si>
  <si>
    <t xml:space="preserve">Secretaría General </t>
  </si>
  <si>
    <t>Un (1) Mapa de Riesgos debidamente publicado</t>
  </si>
  <si>
    <t>Coordinar con la Administración Municipal de Floridablanca las acciones previas a realizar en el Marco de la Estrategia de Rendición de Cuentas determinada por la Alcaldía y la entidad.</t>
  </si>
  <si>
    <t>Normalmente, el Banco Inmobiliario de Floridablanca - BIF cuenta con cinco (5) mecanismos para la atención al ciudadano.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</si>
  <si>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74.3</t>
    </r>
  </si>
  <si>
    <t xml:space="preserve">El Banco Inmobiliario de Floridablanca - BIF cuenta con un Código de Integridad adoptado en el año 2018 y divulgado periódicamente al recurso humano de la Entidad y con una Política para la Gestión de los Conflictos de Interés. No se ha logrado que el 100% de los funcionarios culminen satisfactoriamente el Curso de Integridad, Transparencia y Lucha Contra la Corrupción. </t>
  </si>
  <si>
    <t>Gestionar ante el SUIT la viabilidad para racionalizar los pasos N° 2 y 3 del trámite (Radicación de  Documentos y Notificación de la Respuesta), para constatar que se puedan realizar de forma 100% virtual.</t>
  </si>
  <si>
    <r>
      <t xml:space="preserve">PLAN ANTICORRUPCIÓN Y DE ATENCIÓN AL CIUDADANO - VIGENCIA 2023
Componente 1: </t>
    </r>
    <r>
      <rPr>
        <sz val="11"/>
        <color theme="1"/>
        <rFont val="Calibri"/>
        <family val="2"/>
        <scheme val="minor"/>
      </rPr>
      <t>Gestión del Riesgo de Corrupción</t>
    </r>
  </si>
  <si>
    <t>Socializar el Mapa de Riesgos del Banco Inmobiliario de Floridablanca - BIF con base en la GUÍA PARA LA ADMINISTRACIÓN DEL RIESGO Y EL DISEÑO DE CONTROLES EN ENTIDADES PÚBLICAS (Versión 5).</t>
  </si>
  <si>
    <t>Un (1) Mapa de Riegos Socializado</t>
  </si>
  <si>
    <t>Realizar seguimiento al Mapa de Riesgos del Banco Inmobiliario de Floridablanca</t>
  </si>
  <si>
    <t>Publicar el Mapa de Riesgos en el sitio web de la Entidad y su seguimiento.</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</si>
  <si>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30-Abr-2023:</t>
    </r>
    <r>
      <rPr>
        <sz val="11"/>
        <color theme="1"/>
        <rFont val="Calibri"/>
        <family val="2"/>
        <scheme val="minor"/>
      </rPr>
      <t xml:space="preserve"> Publicación en May-2023.
• </t>
    </r>
    <r>
      <rPr>
        <b/>
        <sz val="11"/>
        <color theme="1"/>
        <rFont val="Calibri"/>
        <family val="2"/>
        <scheme val="minor"/>
      </rPr>
      <t xml:space="preserve">Corte a 31-Ago-2023: </t>
    </r>
    <r>
      <rPr>
        <sz val="11"/>
        <color theme="1"/>
        <rFont val="Calibri"/>
        <family val="2"/>
        <scheme val="minor"/>
      </rPr>
      <t xml:space="preserve">Publicación en Sep-2023.
• </t>
    </r>
    <r>
      <rPr>
        <b/>
        <sz val="11"/>
        <color theme="1"/>
        <rFont val="Calibri"/>
        <family val="2"/>
        <scheme val="minor"/>
      </rPr>
      <t xml:space="preserve">Corte a 31-Dic-2023: </t>
    </r>
    <r>
      <rPr>
        <sz val="11"/>
        <color theme="1"/>
        <rFont val="Calibri"/>
        <family val="2"/>
        <scheme val="minor"/>
      </rPr>
      <t>Publicación en Ene-2024.</t>
    </r>
  </si>
  <si>
    <r>
      <t xml:space="preserve">PLAN ANTICORRUPCIÓN Y DE ATENCIÓN AL CIUDADANO - VIGENCIA 2023
Componente 2: </t>
    </r>
    <r>
      <rPr>
        <sz val="11"/>
        <color theme="1"/>
        <rFont val="Calibri"/>
        <family val="2"/>
        <scheme val="minor"/>
      </rPr>
      <t>Estrategia Antitrámites</t>
    </r>
  </si>
  <si>
    <t>Gestionar la elaboración de un informe que presente la gestión y resultados del Banco Inmobiliario de Floridablanca durante la vigencia 2023.</t>
  </si>
  <si>
    <t>Un (1) Informe de Gestión y Resultados 2023, debidamente elaborado.</t>
  </si>
  <si>
    <t>Realizar  Audiencia Pública de Rendición de Cuentas  del Banco Inmobiliario de Floridablanca en los medios establecidos por la entidad.</t>
  </si>
  <si>
    <r>
      <t xml:space="preserve">PLAN ANTICORRUPCIÓN Y DE ATENCIÓN AL CIUDADANO - VIGENCIA 2023
Componente 3: </t>
    </r>
    <r>
      <rPr>
        <sz val="11"/>
        <color theme="1"/>
        <rFont val="Calibri"/>
        <family val="2"/>
        <scheme val="minor"/>
      </rPr>
      <t>Rendición de Cuentas a la Ciudadanía</t>
    </r>
  </si>
  <si>
    <r>
      <t xml:space="preserve">PLAN ANTICORRUPCIÓN Y DE ATENCIÓN AL CIUDADANO - VIGENCIA 2023
Componente 4: </t>
    </r>
    <r>
      <rPr>
        <sz val="11"/>
        <color theme="1"/>
        <rFont val="Calibri"/>
        <family val="2"/>
        <scheme val="minor"/>
      </rPr>
      <t>Mejoramiento de la Atención al Ciudadano</t>
    </r>
  </si>
  <si>
    <t>Mantener y/o crear una estrategia de lenguaje claro</t>
  </si>
  <si>
    <t>Realizar acciones de capacitación y formación a servidores y contratistas.</t>
  </si>
  <si>
    <t>Una (1) Capacitación.</t>
  </si>
  <si>
    <t>Un (1) procedimiento actualizado</t>
  </si>
  <si>
    <t>Verificación semestral de la atención de las PQRSD y publicación del informe respectivo (el informe correspondiente al segundo semestre de 2023, será publicado en Ene-2024).</t>
  </si>
  <si>
    <t>Una (1) estrategia establecida.</t>
  </si>
  <si>
    <t>Secretaria General y Administrativa</t>
  </si>
  <si>
    <r>
      <t xml:space="preserve">PLAN ANTICORRUPCIÓN Y DE ATENCIÓN AL CIUDADANO - VIGENCIA 2023
Componente 5: </t>
    </r>
    <r>
      <rPr>
        <sz val="11"/>
        <color theme="1"/>
        <rFont val="Calibri"/>
        <family val="2"/>
        <scheme val="minor"/>
      </rPr>
      <t>Transparencia y Acceso a la Información</t>
    </r>
  </si>
  <si>
    <t>Consolidar, aprobar y publicar el Plan Anual de Adquisiciones (PAA) 2023.</t>
  </si>
  <si>
    <t>Elaborar, aprobar y publicar el Plan Anual de Auditoría 2023.</t>
  </si>
  <si>
    <t>Un (1) Plan Anual de Auditoría 2023 debidamente aprobado y publicado.</t>
  </si>
  <si>
    <t>Elaborar y publicar mensualmente los Estados Financieros de la Entidad (la información de Dic-2023 será publicada en Ene-2024).</t>
  </si>
  <si>
    <t>Elaborar y publicar la ejecución presupuestal de la Entidad (la información de Dic-2023 será publicada en Ene-2024).</t>
  </si>
  <si>
    <t>Implementar estrategias para socializar y apropiar el Código de Integridad</t>
  </si>
  <si>
    <t>Una (1) Estrategia implementada</t>
  </si>
  <si>
    <r>
      <t xml:space="preserve">PLAN ANTICORRUPCIÓN Y DE ATENCIÓN AL CIUDADANO - VIGENCIA 2022
Componente 6: </t>
    </r>
    <r>
      <rPr>
        <sz val="11"/>
        <color theme="1"/>
        <rFont val="Calibri"/>
        <family val="2"/>
        <scheme val="minor"/>
      </rPr>
      <t>Otras Iniciativas Adicionales</t>
    </r>
  </si>
  <si>
    <r>
      <t xml:space="preserve">PLAN ANTICORRUPCIÓN Y DE ATENCIÓN AL CIUDADANO - VIGENCIA 2023
ANEXO: </t>
    </r>
    <r>
      <rPr>
        <sz val="10"/>
        <color theme="1"/>
        <rFont val="Calibri"/>
        <family val="2"/>
        <scheme val="minor"/>
      </rPr>
      <t>Mapa de Riesgos de Corrupción (Parte 3)</t>
    </r>
  </si>
  <si>
    <r>
      <t xml:space="preserve">PLAN ANTICORRUPCIÓN Y DE ATENCIÓN AL CIUDADANO - VIGENCIA 2023
ANEXO: </t>
    </r>
    <r>
      <rPr>
        <sz val="10"/>
        <color theme="1"/>
        <rFont val="Calibri"/>
        <family val="2"/>
        <scheme val="minor"/>
      </rPr>
      <t>Mapa de Riesgos de Corrupción (Parte 2)</t>
    </r>
  </si>
  <si>
    <r>
      <t xml:space="preserve">PLAN ANTICORRUPCIÓN Y DE ATENCIÓN AL CIUDADANO - VIGENCIA 2023
ANEXO: </t>
    </r>
    <r>
      <rPr>
        <sz val="10"/>
        <color theme="1"/>
        <rFont val="Calibri"/>
        <family val="2"/>
        <scheme val="minor"/>
      </rPr>
      <t>Mapa de Riesgos de Corrupción (Parte 1)</t>
    </r>
  </si>
  <si>
    <t>Evaluar la ejecución de las actividades establecidas en el tercer componente del PAAC denominado "Rendición de Cuentas" con corte a 31-Dic-2023 (Informe generado y publicado en Ene-2024).</t>
  </si>
  <si>
    <t>Mantener actualizada la reglamentación inherente a otorgrar subsidios, socializada y publicada en la página web de la entidad</t>
  </si>
  <si>
    <t>Profesional Universitario- Gestión vivienda</t>
  </si>
  <si>
    <t>Tres (3) seguimientos al PAAC 2023 practicados y publicados (el último de los seguimiento será publicado en el mes de Ene-2024).</t>
  </si>
  <si>
    <t>Un (1) Informe de Seguimiento y/o Evaluación (generado y publicado en Ene-2024).</t>
  </si>
  <si>
    <t>Actualizar el procedimiento de respuesta a Peticiones, Quejas, Reclamos, Solicitudes y Denuncias</t>
  </si>
  <si>
    <t>Un (1) PAA - 2023 debidamente aprobado y publicado.</t>
  </si>
  <si>
    <t xml:space="preserve">Secretaría General y Administrativa- Gestión Juridica </t>
  </si>
  <si>
    <t>Un (1) PAAC 2023 y un (1) MRC 2023 debidamente publicados (empleando una herramienta integrada).</t>
  </si>
  <si>
    <t>En el marco del rol "Enfoque Hacia la Prevención" (Decreto 648 de 2017) llevar a cabo una actividad de sensibilización dirigida a los funcionarios de la Entidad, en relación con la estructura y composición del Mapa de Riesgos de Corrupción (y en general del PAAC 2023 del BIF), haciendo énfasis en sus responsabilidades individuales frente al mismo.</t>
  </si>
  <si>
    <t>Elaborar y aprobar el Mapa de Riesgos de Corrupción (como parte del PAAC 2023 del BIF) con base en la GUÍA PARA LA ADMINISTRACIÓN DEL RIESGO Y EL DISEÑO DE CONTROLES EN ENTIDADES PÚBLICAS (Versión 5).</t>
  </si>
  <si>
    <t>Publicar el Plan Anticorrupción y de Atención al Ciudadano "PAAC" 2023 y el Mapa de Riesgos de Corrupción "MRC" 2023 en el sitio web de la Entidad.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</si>
</sst>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0_ ;\-#,##0\ "/>
    <numFmt numFmtId="165" formatCode="dd/mm/yyyy;@"/>
    <numFmt numFmtId="166"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44" fontId="8" fillId="0" borderId="0" applyFont="0" applyFill="0" applyBorder="0" applyAlignment="0" applyProtection="0"/>
  </cellStyleXfs>
  <cellXfs count="86">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7" xfId="0" applyFont="1" applyFill="1" applyBorder="1" applyAlignment="1">
      <alignment vertical="center"/>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164"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5" fontId="0" fillId="0" borderId="1" xfId="0" applyNumberFormat="1" applyBorder="1" applyAlignment="1">
      <alignment horizontal="center"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6" fontId="7" fillId="0" borderId="0" xfId="0" applyNumberFormat="1" applyFont="1" applyAlignment="1">
      <alignment vertical="center" wrapText="1"/>
    </xf>
    <xf numFmtId="166" fontId="10" fillId="6" borderId="6" xfId="0" applyNumberFormat="1"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1" fillId="4" borderId="1" xfId="0" applyFont="1" applyFill="1" applyBorder="1" applyAlignment="1">
      <alignment horizontal="center" vertical="center"/>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justify" vertical="center" wrapText="1"/>
    </xf>
    <xf numFmtId="0" fontId="7" fillId="0" borderId="5"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5" borderId="1"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6" borderId="1" xfId="0" applyFont="1" applyFill="1" applyBorder="1" applyAlignment="1">
      <alignment horizontal="center" vertical="center" wrapText="1"/>
    </xf>
  </cellXfs>
  <cellStyles count="4">
    <cellStyle name="Moneda" xfId="3" builtinId="4"/>
    <cellStyle name="Normal" xfId="0" builtinId="0"/>
    <cellStyle name="Normal 2" xfId="1" xr:uid="{00000000-0005-0000-0000-000002000000}"/>
    <cellStyle name="Porcentaje" xfId="2" builtinId="5"/>
  </cellStyles>
  <dxfs count="7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id="{00000000-0008-0000-0000-000006000000}"/>
              </a:ext>
            </a:extLst>
          </xdr:cNvPr>
          <xdr:cNvSpPr/>
        </xdr:nvSpPr>
        <xdr:spPr>
          <a:xfrm>
            <a:off x="1870021" y="163473"/>
            <a:ext cx="5834623" cy="901922"/>
          </a:xfrm>
          <a:prstGeom prst="rect">
            <a:avLst/>
          </a:prstGeom>
          <a:noFill/>
        </xdr:spPr>
        <xdr:txBody>
          <a:bodyPr wrap="square" lIns="91440" tIns="45720" rIns="91440" bIns="45720" anchor="ctr" anchorCtr="0">
            <a:noAutofit/>
          </a:bodyPr>
          <a:lstStyle/>
          <a:p>
            <a:pPr algn="ctr"/>
            <a:endParaRPr lang="es-ES" sz="1700" b="1" cap="none" spc="0">
              <a:ln w="0"/>
              <a:solidFill>
                <a:schemeClr val="accent5">
                  <a:lumMod val="75000"/>
                </a:schemeClr>
              </a:solidFill>
              <a:effectLst>
                <a:reflection blurRad="6350" stA="53000" endA="300" endPos="35500" dir="5400000" sy="-90000" algn="bl" rotWithShape="0"/>
              </a:effectLst>
            </a:endParaRPr>
          </a:p>
          <a:p>
            <a:pPr algn="ctr"/>
            <a:r>
              <a:rPr lang="es-ES" sz="1700" b="1"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ctr"/>
            <a:r>
              <a:rPr lang="es-ES" sz="1700" b="1" cap="none" spc="0">
                <a:ln w="0"/>
                <a:solidFill>
                  <a:schemeClr val="accent5">
                    <a:lumMod val="75000"/>
                  </a:schemeClr>
                </a:solidFill>
                <a:effectLst>
                  <a:reflection blurRad="6350" stA="53000" endA="300" endPos="35500" dir="5400000" sy="-90000" algn="bl" rotWithShape="0"/>
                </a:effectLst>
              </a:rPr>
              <a:t>Vigencia 2023</a:t>
            </a:r>
          </a:p>
        </xdr:txBody>
      </xdr:sp>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Para Aprobación</a:t>
            </a:r>
            <a:r>
              <a:rPr lang="es-CO" sz="1100" b="1" baseline="0">
                <a:solidFill>
                  <a:schemeClr val="dk1"/>
                </a:solidFill>
                <a:effectLst/>
                <a:latin typeface="+mn-lt"/>
                <a:ea typeface="+mn-ea"/>
                <a:cs typeface="+mn-cs"/>
              </a:rPr>
              <a:t> del</a:t>
            </a:r>
            <a:r>
              <a:rPr lang="es-CO" sz="1100" b="1">
                <a:solidFill>
                  <a:schemeClr val="dk1"/>
                </a:solidFill>
                <a:effectLst/>
                <a:latin typeface="+mn-lt"/>
                <a:ea typeface="+mn-ea"/>
                <a:cs typeface="+mn-cs"/>
              </a:rPr>
              <a:t>: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68648" y="1157230"/>
            <a:ext cx="6438900" cy="644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6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389092"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107157</xdr:colOff>
      <xdr:row>0</xdr:row>
      <xdr:rowOff>100335</xdr:rowOff>
    </xdr:from>
    <xdr:to>
      <xdr:col>1</xdr:col>
      <xdr:colOff>661905</xdr:colOff>
      <xdr:row>0</xdr:row>
      <xdr:rowOff>874388</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07157" y="100335"/>
          <a:ext cx="1471529"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6"/>
  <sheetViews>
    <sheetView view="pageBreakPreview" zoomScaleNormal="100" zoomScaleSheetLayoutView="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
  <sheetViews>
    <sheetView zoomScaleNormal="100" workbookViewId="0">
      <selection sqref="A1:B1"/>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1"/>
      <c r="B1" s="41"/>
      <c r="C1" s="42" t="s">
        <v>255</v>
      </c>
      <c r="D1" s="43"/>
      <c r="E1" s="43"/>
      <c r="F1" s="43"/>
      <c r="G1" s="43"/>
      <c r="H1" s="43"/>
      <c r="I1" s="43"/>
      <c r="J1" s="43"/>
      <c r="K1" s="41"/>
      <c r="L1" s="41"/>
      <c r="XFD1" s="22" t="s">
        <v>122</v>
      </c>
    </row>
    <row r="2" spans="1:12 16384:16384" ht="48.75" customHeight="1" x14ac:dyDescent="0.25">
      <c r="A2" s="3" t="s">
        <v>0</v>
      </c>
      <c r="B2" s="32" t="s">
        <v>1</v>
      </c>
      <c r="C2" s="32"/>
      <c r="D2" s="32"/>
      <c r="E2" s="32"/>
      <c r="F2" s="32"/>
      <c r="G2" s="32"/>
      <c r="H2" s="32"/>
      <c r="I2" s="32"/>
      <c r="J2" s="32"/>
      <c r="K2" s="32"/>
      <c r="L2" s="38" t="s">
        <v>4</v>
      </c>
    </row>
    <row r="3" spans="1:12 16384:16384" ht="48.75" customHeight="1" x14ac:dyDescent="0.25">
      <c r="A3" s="3" t="s">
        <v>120</v>
      </c>
      <c r="B3" s="32" t="s">
        <v>151</v>
      </c>
      <c r="C3" s="32"/>
      <c r="D3" s="32"/>
      <c r="E3" s="32"/>
      <c r="F3" s="32"/>
      <c r="G3" s="32"/>
      <c r="H3" s="32"/>
      <c r="I3" s="32"/>
      <c r="J3" s="32"/>
      <c r="K3" s="32"/>
      <c r="L3" s="39"/>
    </row>
    <row r="4" spans="1:12 16384:16384" ht="48.75" customHeight="1" x14ac:dyDescent="0.25">
      <c r="A4" s="3" t="s">
        <v>2</v>
      </c>
      <c r="B4" s="35" t="s">
        <v>3</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106.5" customHeight="1" x14ac:dyDescent="0.25">
      <c r="A6" s="33" t="s">
        <v>11</v>
      </c>
      <c r="B6" s="33"/>
      <c r="C6" s="32" t="s">
        <v>256</v>
      </c>
      <c r="D6" s="32"/>
      <c r="E6" s="32"/>
      <c r="F6" s="32"/>
      <c r="G6" s="32" t="s">
        <v>257</v>
      </c>
      <c r="H6" s="32"/>
      <c r="I6" s="33" t="s">
        <v>246</v>
      </c>
      <c r="J6" s="33"/>
      <c r="K6" s="23">
        <v>44958</v>
      </c>
      <c r="L6" s="23">
        <v>45107</v>
      </c>
    </row>
    <row r="7" spans="1:12 16384:16384" ht="80.25" customHeight="1" x14ac:dyDescent="0.25">
      <c r="A7" s="33"/>
      <c r="B7" s="33"/>
      <c r="C7" s="32" t="s">
        <v>258</v>
      </c>
      <c r="D7" s="32"/>
      <c r="E7" s="32"/>
      <c r="F7" s="32"/>
      <c r="G7" s="32" t="s">
        <v>247</v>
      </c>
      <c r="H7" s="32"/>
      <c r="I7" s="33" t="s">
        <v>154</v>
      </c>
      <c r="J7" s="33"/>
      <c r="K7" s="23">
        <v>44958</v>
      </c>
      <c r="L7" s="23">
        <v>45291</v>
      </c>
    </row>
    <row r="8" spans="1:12 16384:16384" ht="106.5" customHeight="1" x14ac:dyDescent="0.25">
      <c r="A8" s="33"/>
      <c r="B8" s="33"/>
      <c r="C8" s="32" t="s">
        <v>259</v>
      </c>
      <c r="D8" s="32"/>
      <c r="E8" s="32"/>
      <c r="F8" s="32"/>
      <c r="G8" s="32" t="s">
        <v>249</v>
      </c>
      <c r="H8" s="32"/>
      <c r="I8" s="33" t="s">
        <v>161</v>
      </c>
      <c r="J8" s="33"/>
      <c r="K8" s="23">
        <v>45078</v>
      </c>
      <c r="L8" s="23">
        <v>45291</v>
      </c>
    </row>
    <row r="9" spans="1:12 16384:16384" ht="106.5" customHeight="1" x14ac:dyDescent="0.25">
      <c r="A9" s="33" t="s">
        <v>12</v>
      </c>
      <c r="B9" s="33"/>
      <c r="C9" s="32" t="s">
        <v>296</v>
      </c>
      <c r="D9" s="32"/>
      <c r="E9" s="32"/>
      <c r="F9" s="32"/>
      <c r="G9" s="32" t="s">
        <v>152</v>
      </c>
      <c r="H9" s="32"/>
      <c r="I9" s="33" t="s">
        <v>248</v>
      </c>
      <c r="J9" s="33"/>
      <c r="K9" s="23">
        <v>44927</v>
      </c>
      <c r="L9" s="23">
        <v>44957</v>
      </c>
    </row>
    <row r="10" spans="1:12 16384:16384" ht="106.5" customHeight="1" x14ac:dyDescent="0.25">
      <c r="A10" s="33"/>
      <c r="B10" s="33"/>
      <c r="C10" s="35" t="s">
        <v>297</v>
      </c>
      <c r="D10" s="36"/>
      <c r="E10" s="36"/>
      <c r="F10" s="37"/>
      <c r="G10" s="35" t="s">
        <v>294</v>
      </c>
      <c r="H10" s="37"/>
      <c r="I10" s="33" t="s">
        <v>161</v>
      </c>
      <c r="J10" s="33"/>
      <c r="K10" s="23">
        <v>44927</v>
      </c>
      <c r="L10" s="23">
        <v>44957</v>
      </c>
    </row>
    <row r="11" spans="1:12 16384:16384" ht="126" customHeight="1" x14ac:dyDescent="0.25">
      <c r="A11" s="33"/>
      <c r="B11" s="33"/>
      <c r="C11" s="32" t="s">
        <v>295</v>
      </c>
      <c r="D11" s="32"/>
      <c r="E11" s="32"/>
      <c r="F11" s="32"/>
      <c r="G11" s="32" t="s">
        <v>153</v>
      </c>
      <c r="H11" s="32"/>
      <c r="I11" s="33" t="s">
        <v>154</v>
      </c>
      <c r="J11" s="33"/>
      <c r="K11" s="23">
        <v>44958</v>
      </c>
      <c r="L11" s="23">
        <v>45016</v>
      </c>
    </row>
    <row r="12" spans="1:12 16384:16384" ht="143.25" customHeight="1" x14ac:dyDescent="0.25">
      <c r="A12" s="33" t="s">
        <v>13</v>
      </c>
      <c r="B12" s="33"/>
      <c r="C12" s="32" t="s">
        <v>260</v>
      </c>
      <c r="D12" s="32"/>
      <c r="E12" s="32"/>
      <c r="F12" s="32"/>
      <c r="G12" s="32" t="s">
        <v>289</v>
      </c>
      <c r="H12" s="32"/>
      <c r="I12" s="33" t="s">
        <v>154</v>
      </c>
      <c r="J12" s="33"/>
      <c r="K12" s="23">
        <v>45031</v>
      </c>
      <c r="L12" s="23">
        <v>44946</v>
      </c>
    </row>
  </sheetData>
  <autoFilter ref="A5:L12" xr:uid="{00000000-0009-0000-0000-000001000000}">
    <filterColumn colId="0" showButton="0"/>
    <filterColumn colId="2" showButton="0"/>
    <filterColumn colId="3" showButton="0"/>
    <filterColumn colId="4" showButton="0"/>
    <filterColumn colId="6" showButton="0"/>
    <filterColumn colId="8" showButton="0"/>
  </autoFilter>
  <mergeCells count="35">
    <mergeCell ref="C8:F8"/>
    <mergeCell ref="G8:H8"/>
    <mergeCell ref="I8:J8"/>
    <mergeCell ref="A6:B8"/>
    <mergeCell ref="C10:F10"/>
    <mergeCell ref="G10:H10"/>
    <mergeCell ref="I10:J10"/>
    <mergeCell ref="C7:F7"/>
    <mergeCell ref="G7:H7"/>
    <mergeCell ref="I7:J7"/>
    <mergeCell ref="C9:F9"/>
    <mergeCell ref="G9:H9"/>
    <mergeCell ref="I9:J9"/>
    <mergeCell ref="B4:K4"/>
    <mergeCell ref="L2:L4"/>
    <mergeCell ref="A1:B1"/>
    <mergeCell ref="C1:J1"/>
    <mergeCell ref="K1:L1"/>
    <mergeCell ref="B2:K2"/>
    <mergeCell ref="B3:K3"/>
    <mergeCell ref="A5:B5"/>
    <mergeCell ref="C5:F5"/>
    <mergeCell ref="G5:H5"/>
    <mergeCell ref="I5:J5"/>
    <mergeCell ref="C6:F6"/>
    <mergeCell ref="G6:H6"/>
    <mergeCell ref="I6:J6"/>
    <mergeCell ref="G11:H11"/>
    <mergeCell ref="I11:J11"/>
    <mergeCell ref="G12:H12"/>
    <mergeCell ref="I12:J12"/>
    <mergeCell ref="A9:B11"/>
    <mergeCell ref="C11:F11"/>
    <mergeCell ref="C12:F12"/>
    <mergeCell ref="A12:B12"/>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048573"/>
  <sheetViews>
    <sheetView tabSelected="1" zoomScale="89" zoomScaleNormal="89"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1"/>
      <c r="B1" s="41"/>
      <c r="C1" s="42" t="s">
        <v>261</v>
      </c>
      <c r="D1" s="43"/>
      <c r="E1" s="43"/>
      <c r="F1" s="43"/>
      <c r="G1" s="43"/>
      <c r="H1" s="43"/>
      <c r="I1" s="43"/>
      <c r="J1" s="43"/>
      <c r="K1" s="43"/>
      <c r="L1" s="43"/>
      <c r="M1" s="43"/>
      <c r="N1" s="43"/>
      <c r="O1" s="41"/>
      <c r="P1" s="41"/>
      <c r="XFD1" s="22" t="s">
        <v>122</v>
      </c>
    </row>
    <row r="2" spans="1:16 16384:16384" ht="39" customHeight="1" x14ac:dyDescent="0.25">
      <c r="A2" s="3" t="s">
        <v>0</v>
      </c>
      <c r="B2" s="32" t="s">
        <v>21</v>
      </c>
      <c r="C2" s="32"/>
      <c r="D2" s="32"/>
      <c r="E2" s="32"/>
      <c r="F2" s="32"/>
      <c r="G2" s="32"/>
      <c r="H2" s="32"/>
      <c r="I2" s="32"/>
      <c r="J2" s="32"/>
      <c r="K2" s="32"/>
      <c r="L2" s="32"/>
      <c r="M2" s="32"/>
      <c r="N2" s="32"/>
      <c r="O2" s="32"/>
      <c r="P2" s="38" t="s">
        <v>4</v>
      </c>
    </row>
    <row r="3" spans="1:16 16384:16384" ht="39" customHeight="1" x14ac:dyDescent="0.25">
      <c r="A3" s="3" t="s">
        <v>120</v>
      </c>
      <c r="B3" s="32" t="s">
        <v>29</v>
      </c>
      <c r="C3" s="32"/>
      <c r="D3" s="32"/>
      <c r="E3" s="32"/>
      <c r="F3" s="32"/>
      <c r="G3" s="32"/>
      <c r="H3" s="32"/>
      <c r="I3" s="32"/>
      <c r="J3" s="32"/>
      <c r="K3" s="32"/>
      <c r="L3" s="32"/>
      <c r="M3" s="32"/>
      <c r="N3" s="32"/>
      <c r="O3" s="32"/>
      <c r="P3" s="39"/>
    </row>
    <row r="4" spans="1:16 16384:16384" ht="39" customHeight="1" x14ac:dyDescent="0.25">
      <c r="A4" s="6" t="s">
        <v>2</v>
      </c>
      <c r="B4" s="45" t="s">
        <v>22</v>
      </c>
      <c r="C4" s="46"/>
      <c r="D4" s="46"/>
      <c r="E4" s="46"/>
      <c r="F4" s="46"/>
      <c r="G4" s="46"/>
      <c r="H4" s="46"/>
      <c r="I4" s="46"/>
      <c r="J4" s="46"/>
      <c r="K4" s="46"/>
      <c r="L4" s="46"/>
      <c r="M4" s="46"/>
      <c r="N4" s="46"/>
      <c r="O4" s="47"/>
      <c r="P4" s="40"/>
    </row>
    <row r="5" spans="1:16 16384:16384" s="16" customFormat="1" ht="48.6" customHeight="1" x14ac:dyDescent="0.25">
      <c r="A5" s="44" t="s">
        <v>14</v>
      </c>
      <c r="B5" s="44"/>
      <c r="C5" s="44" t="s">
        <v>15</v>
      </c>
      <c r="D5" s="44"/>
      <c r="E5" s="44" t="s">
        <v>16</v>
      </c>
      <c r="F5" s="44"/>
      <c r="G5" s="44" t="s">
        <v>17</v>
      </c>
      <c r="H5" s="44"/>
      <c r="I5" s="44"/>
      <c r="J5" s="44" t="s">
        <v>18</v>
      </c>
      <c r="K5" s="44"/>
      <c r="L5" s="4" t="s">
        <v>19</v>
      </c>
      <c r="M5" s="4" t="s">
        <v>20</v>
      </c>
      <c r="N5" s="4" t="s">
        <v>8</v>
      </c>
      <c r="O5" s="4" t="s">
        <v>33</v>
      </c>
      <c r="P5" s="4" t="s">
        <v>10</v>
      </c>
    </row>
    <row r="6" spans="1:16 16384:16384" ht="139.5" customHeight="1" x14ac:dyDescent="0.25">
      <c r="A6" s="35" t="s">
        <v>30</v>
      </c>
      <c r="B6" s="37"/>
      <c r="C6" s="51" t="s">
        <v>32</v>
      </c>
      <c r="D6" s="52"/>
      <c r="E6" s="51" t="s">
        <v>158</v>
      </c>
      <c r="F6" s="52"/>
      <c r="G6" s="48" t="s">
        <v>254</v>
      </c>
      <c r="H6" s="49"/>
      <c r="I6" s="50"/>
      <c r="J6" s="51" t="s">
        <v>159</v>
      </c>
      <c r="K6" s="52"/>
      <c r="L6" s="31" t="s">
        <v>230</v>
      </c>
      <c r="M6" s="31" t="s">
        <v>231</v>
      </c>
      <c r="N6" s="30" t="s">
        <v>227</v>
      </c>
      <c r="O6" s="23">
        <v>44958</v>
      </c>
      <c r="P6" s="23">
        <v>45260</v>
      </c>
    </row>
    <row r="7" spans="1:16 16384:16384" ht="139.5" customHeight="1" x14ac:dyDescent="0.25">
      <c r="A7" s="35" t="s">
        <v>31</v>
      </c>
      <c r="B7" s="37"/>
      <c r="C7" s="51" t="s">
        <v>32</v>
      </c>
      <c r="D7" s="52"/>
      <c r="E7" s="51" t="s">
        <v>158</v>
      </c>
      <c r="F7" s="52"/>
      <c r="G7" s="48" t="s">
        <v>228</v>
      </c>
      <c r="H7" s="49"/>
      <c r="I7" s="50"/>
      <c r="J7" s="51" t="s">
        <v>159</v>
      </c>
      <c r="K7" s="52"/>
      <c r="L7" s="29" t="s">
        <v>229</v>
      </c>
      <c r="M7" s="31" t="s">
        <v>232</v>
      </c>
      <c r="N7" s="30" t="s">
        <v>227</v>
      </c>
      <c r="O7" s="23">
        <v>44958</v>
      </c>
      <c r="P7" s="23">
        <v>45260</v>
      </c>
    </row>
    <row r="1048570" spans="5:5" ht="60" x14ac:dyDescent="0.25">
      <c r="E1048570" s="28" t="s">
        <v>156</v>
      </c>
    </row>
    <row r="1048571" spans="5:5" ht="60" x14ac:dyDescent="0.25">
      <c r="E1048571" s="28" t="s">
        <v>157</v>
      </c>
    </row>
    <row r="1048572" spans="5:5" ht="60" x14ac:dyDescent="0.25">
      <c r="E1048572" s="28" t="s">
        <v>155</v>
      </c>
    </row>
    <row r="1048573" spans="5:5" ht="60" x14ac:dyDescent="0.25">
      <c r="E1048573" s="28" t="s">
        <v>158</v>
      </c>
    </row>
  </sheetData>
  <autoFilter ref="A5:P5" xr:uid="{00000000-0009-0000-0000-000002000000}">
    <filterColumn colId="0" showButton="0"/>
    <filterColumn colId="2" showButton="0"/>
    <filterColumn colId="4" showButton="0"/>
    <filterColumn colId="6" showButton="0"/>
    <filterColumn colId="7" showButton="0"/>
    <filterColumn colId="9" showButton="0"/>
  </autoFilter>
  <mergeCells count="22">
    <mergeCell ref="G6:I6"/>
    <mergeCell ref="G7:I7"/>
    <mergeCell ref="J6:K6"/>
    <mergeCell ref="J7:K7"/>
    <mergeCell ref="A6:B6"/>
    <mergeCell ref="A7:B7"/>
    <mergeCell ref="C6:D6"/>
    <mergeCell ref="C7:D7"/>
    <mergeCell ref="E6:F6"/>
    <mergeCell ref="E7:F7"/>
    <mergeCell ref="A1:B1"/>
    <mergeCell ref="C1:N1"/>
    <mergeCell ref="O1:P1"/>
    <mergeCell ref="B2:O2"/>
    <mergeCell ref="P2:P4"/>
    <mergeCell ref="B3:O3"/>
    <mergeCell ref="B4:O4"/>
    <mergeCell ref="C5:D5"/>
    <mergeCell ref="E5:F5"/>
    <mergeCell ref="G5:I5"/>
    <mergeCell ref="A5:B5"/>
    <mergeCell ref="J5:K5"/>
  </mergeCells>
  <dataValidations count="1">
    <dataValidation type="list" allowBlank="1" showInputMessage="1" showErrorMessage="1" sqref="E6:F7" xr:uid="{00000000-0002-0000-0200-000000000000}">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1"/>
  <sheetViews>
    <sheetView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1"/>
      <c r="B1" s="41"/>
      <c r="C1" s="42" t="s">
        <v>265</v>
      </c>
      <c r="D1" s="43"/>
      <c r="E1" s="43"/>
      <c r="F1" s="43"/>
      <c r="G1" s="43"/>
      <c r="H1" s="43"/>
      <c r="I1" s="43"/>
      <c r="J1" s="43"/>
      <c r="K1" s="41"/>
      <c r="L1" s="41"/>
      <c r="XFD1" s="22" t="s">
        <v>122</v>
      </c>
    </row>
    <row r="2" spans="1:12 16384:16384" ht="42.75" customHeight="1" x14ac:dyDescent="0.25">
      <c r="A2" s="3" t="s">
        <v>0</v>
      </c>
      <c r="B2" s="32" t="s">
        <v>1</v>
      </c>
      <c r="C2" s="32"/>
      <c r="D2" s="32"/>
      <c r="E2" s="32"/>
      <c r="F2" s="32"/>
      <c r="G2" s="32"/>
      <c r="H2" s="32"/>
      <c r="I2" s="32"/>
      <c r="J2" s="32"/>
      <c r="K2" s="32"/>
      <c r="L2" s="38" t="s">
        <v>4</v>
      </c>
    </row>
    <row r="3" spans="1:12 16384:16384" ht="42.75" customHeight="1" x14ac:dyDescent="0.25">
      <c r="A3" s="3" t="s">
        <v>120</v>
      </c>
      <c r="B3" s="32" t="s">
        <v>169</v>
      </c>
      <c r="C3" s="32"/>
      <c r="D3" s="32"/>
      <c r="E3" s="32"/>
      <c r="F3" s="32"/>
      <c r="G3" s="32"/>
      <c r="H3" s="32"/>
      <c r="I3" s="32"/>
      <c r="J3" s="32"/>
      <c r="K3" s="32"/>
      <c r="L3" s="39"/>
    </row>
    <row r="4" spans="1:12 16384:16384" ht="42.75" customHeight="1" x14ac:dyDescent="0.25">
      <c r="A4" s="3" t="s">
        <v>2</v>
      </c>
      <c r="B4" s="35" t="s">
        <v>23</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86.25" customHeight="1" x14ac:dyDescent="0.25">
      <c r="A6" s="53" t="s">
        <v>34</v>
      </c>
      <c r="B6" s="54"/>
      <c r="C6" s="32" t="s">
        <v>37</v>
      </c>
      <c r="D6" s="32"/>
      <c r="E6" s="32"/>
      <c r="F6" s="32"/>
      <c r="G6" s="32" t="s">
        <v>170</v>
      </c>
      <c r="H6" s="32"/>
      <c r="I6" s="33" t="s">
        <v>36</v>
      </c>
      <c r="J6" s="33"/>
      <c r="K6" s="23">
        <v>44958</v>
      </c>
      <c r="L6" s="23">
        <v>45046</v>
      </c>
    </row>
    <row r="7" spans="1:12 16384:16384" ht="86.25" customHeight="1" x14ac:dyDescent="0.25">
      <c r="A7" s="55"/>
      <c r="B7" s="56"/>
      <c r="C7" s="32" t="s">
        <v>262</v>
      </c>
      <c r="D7" s="32"/>
      <c r="E7" s="32"/>
      <c r="F7" s="32"/>
      <c r="G7" s="32" t="s">
        <v>263</v>
      </c>
      <c r="H7" s="32"/>
      <c r="I7" s="33" t="s">
        <v>36</v>
      </c>
      <c r="J7" s="33"/>
      <c r="K7" s="23">
        <v>45200</v>
      </c>
      <c r="L7" s="23">
        <v>45260</v>
      </c>
    </row>
    <row r="8" spans="1:12 16384:16384" ht="86.25" customHeight="1" x14ac:dyDescent="0.25">
      <c r="A8" s="53" t="s">
        <v>35</v>
      </c>
      <c r="B8" s="54"/>
      <c r="C8" s="32" t="s">
        <v>250</v>
      </c>
      <c r="D8" s="32"/>
      <c r="E8" s="32"/>
      <c r="F8" s="32"/>
      <c r="G8" s="32" t="s">
        <v>171</v>
      </c>
      <c r="H8" s="32"/>
      <c r="I8" s="33" t="s">
        <v>36</v>
      </c>
      <c r="J8" s="33"/>
      <c r="K8" s="23">
        <v>45200</v>
      </c>
      <c r="L8" s="23">
        <v>45260</v>
      </c>
    </row>
    <row r="9" spans="1:12 16384:16384" ht="86.25" customHeight="1" x14ac:dyDescent="0.25">
      <c r="A9" s="55"/>
      <c r="B9" s="56"/>
      <c r="C9" s="32" t="s">
        <v>160</v>
      </c>
      <c r="D9" s="32"/>
      <c r="E9" s="32"/>
      <c r="F9" s="32"/>
      <c r="G9" s="32" t="s">
        <v>172</v>
      </c>
      <c r="H9" s="32"/>
      <c r="I9" s="33" t="s">
        <v>161</v>
      </c>
      <c r="J9" s="33"/>
      <c r="K9" s="23">
        <v>45200</v>
      </c>
      <c r="L9" s="23">
        <v>45291</v>
      </c>
    </row>
    <row r="10" spans="1:12 16384:16384" ht="102" customHeight="1" x14ac:dyDescent="0.25">
      <c r="A10" s="53" t="s">
        <v>162</v>
      </c>
      <c r="B10" s="54"/>
      <c r="C10" s="32" t="s">
        <v>264</v>
      </c>
      <c r="D10" s="32"/>
      <c r="E10" s="32"/>
      <c r="F10" s="32"/>
      <c r="G10" s="32" t="s">
        <v>164</v>
      </c>
      <c r="H10" s="32"/>
      <c r="I10" s="33" t="s">
        <v>163</v>
      </c>
      <c r="J10" s="33"/>
      <c r="K10" s="23">
        <v>45200</v>
      </c>
      <c r="L10" s="23">
        <v>45291</v>
      </c>
    </row>
    <row r="11" spans="1:12 16384:16384" ht="102" customHeight="1" x14ac:dyDescent="0.25">
      <c r="A11" s="55"/>
      <c r="B11" s="56"/>
      <c r="C11" s="32" t="s">
        <v>286</v>
      </c>
      <c r="D11" s="32"/>
      <c r="E11" s="32"/>
      <c r="F11" s="32"/>
      <c r="G11" s="32" t="s">
        <v>290</v>
      </c>
      <c r="H11" s="32"/>
      <c r="I11" s="33" t="s">
        <v>154</v>
      </c>
      <c r="J11" s="33"/>
      <c r="K11" s="23">
        <v>45200</v>
      </c>
      <c r="L11" s="23">
        <v>45311</v>
      </c>
    </row>
  </sheetData>
  <autoFilter ref="A5:L5" xr:uid="{00000000-0009-0000-0000-000003000000}">
    <filterColumn colId="0" showButton="0"/>
    <filterColumn colId="2" showButton="0"/>
    <filterColumn colId="3" showButton="0"/>
    <filterColumn colId="4" showButton="0"/>
    <filterColumn colId="6" showButton="0"/>
    <filterColumn colId="8" showButton="0"/>
  </autoFilter>
  <mergeCells count="32">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G8:H8"/>
    <mergeCell ref="A8:B9"/>
    <mergeCell ref="C8:F8"/>
    <mergeCell ref="I8:J8"/>
    <mergeCell ref="C9:F9"/>
    <mergeCell ref="G9:H9"/>
    <mergeCell ref="I9:J9"/>
    <mergeCell ref="A10:B11"/>
    <mergeCell ref="C10:F10"/>
    <mergeCell ref="G10:H10"/>
    <mergeCell ref="I10:J10"/>
    <mergeCell ref="C11:F11"/>
    <mergeCell ref="G11:H11"/>
    <mergeCell ref="I11:J11"/>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1"/>
  <sheetViews>
    <sheetView zoomScaleNormal="100" workbookViewId="0">
      <selection sqref="A1:B1"/>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1"/>
      <c r="B1" s="41"/>
      <c r="C1" s="42" t="s">
        <v>266</v>
      </c>
      <c r="D1" s="43"/>
      <c r="E1" s="43"/>
      <c r="F1" s="43"/>
      <c r="G1" s="43"/>
      <c r="H1" s="43"/>
      <c r="I1" s="43"/>
      <c r="J1" s="43"/>
      <c r="K1" s="41"/>
      <c r="L1" s="41"/>
      <c r="XFD1" s="22" t="s">
        <v>122</v>
      </c>
    </row>
    <row r="2" spans="1:12 16384:16384" ht="50.25" customHeight="1" x14ac:dyDescent="0.25">
      <c r="A2" s="3" t="s">
        <v>0</v>
      </c>
      <c r="B2" s="35" t="s">
        <v>168</v>
      </c>
      <c r="C2" s="36"/>
      <c r="D2" s="36"/>
      <c r="E2" s="36"/>
      <c r="F2" s="36"/>
      <c r="G2" s="36"/>
      <c r="H2" s="36"/>
      <c r="I2" s="36"/>
      <c r="J2" s="36"/>
      <c r="K2" s="37"/>
      <c r="L2" s="38" t="s">
        <v>4</v>
      </c>
    </row>
    <row r="3" spans="1:12 16384:16384" ht="50.25" customHeight="1" x14ac:dyDescent="0.25">
      <c r="A3" s="3" t="s">
        <v>120</v>
      </c>
      <c r="B3" s="32" t="s">
        <v>251</v>
      </c>
      <c r="C3" s="32"/>
      <c r="D3" s="32"/>
      <c r="E3" s="32"/>
      <c r="F3" s="32"/>
      <c r="G3" s="32"/>
      <c r="H3" s="32"/>
      <c r="I3" s="32"/>
      <c r="J3" s="32"/>
      <c r="K3" s="32"/>
      <c r="L3" s="39"/>
    </row>
    <row r="4" spans="1:12 16384:16384" ht="50.25" customHeight="1" x14ac:dyDescent="0.25">
      <c r="A4" s="3" t="s">
        <v>2</v>
      </c>
      <c r="B4" s="35" t="s">
        <v>24</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73.5" customHeight="1" x14ac:dyDescent="0.25">
      <c r="A6" s="53" t="s">
        <v>187</v>
      </c>
      <c r="B6" s="54"/>
      <c r="C6" s="57" t="s">
        <v>188</v>
      </c>
      <c r="D6" s="57"/>
      <c r="E6" s="57"/>
      <c r="F6" s="57"/>
      <c r="G6" s="32" t="s">
        <v>166</v>
      </c>
      <c r="H6" s="32"/>
      <c r="I6" s="33" t="s">
        <v>161</v>
      </c>
      <c r="J6" s="33"/>
      <c r="K6" s="23">
        <v>44958</v>
      </c>
      <c r="L6" s="23">
        <v>45138</v>
      </c>
    </row>
    <row r="7" spans="1:12 16384:16384" ht="73.5" customHeight="1" x14ac:dyDescent="0.25">
      <c r="A7" s="55"/>
      <c r="B7" s="56"/>
      <c r="C7" s="32" t="s">
        <v>291</v>
      </c>
      <c r="D7" s="32"/>
      <c r="E7" s="32"/>
      <c r="F7" s="32"/>
      <c r="G7" s="32" t="s">
        <v>270</v>
      </c>
      <c r="H7" s="32"/>
      <c r="I7" s="33" t="s">
        <v>273</v>
      </c>
      <c r="J7" s="33"/>
      <c r="K7" s="23">
        <v>44927</v>
      </c>
      <c r="L7" s="23">
        <v>45291</v>
      </c>
    </row>
    <row r="8" spans="1:12 16384:16384" ht="84.75" customHeight="1" x14ac:dyDescent="0.25">
      <c r="A8" s="53" t="s">
        <v>165</v>
      </c>
      <c r="B8" s="54"/>
      <c r="C8" s="32" t="s">
        <v>268</v>
      </c>
      <c r="D8" s="32"/>
      <c r="E8" s="32"/>
      <c r="F8" s="32"/>
      <c r="G8" s="32" t="s">
        <v>269</v>
      </c>
      <c r="H8" s="32"/>
      <c r="I8" s="33" t="s">
        <v>167</v>
      </c>
      <c r="J8" s="33"/>
      <c r="K8" s="23">
        <v>44958</v>
      </c>
      <c r="L8" s="23">
        <v>45169</v>
      </c>
    </row>
    <row r="9" spans="1:12 16384:16384" ht="84.75" customHeight="1" x14ac:dyDescent="0.25">
      <c r="A9" s="55"/>
      <c r="B9" s="56"/>
      <c r="C9" s="32" t="s">
        <v>267</v>
      </c>
      <c r="D9" s="32"/>
      <c r="E9" s="32"/>
      <c r="F9" s="32"/>
      <c r="G9" s="32" t="s">
        <v>272</v>
      </c>
      <c r="H9" s="32"/>
      <c r="I9" s="33" t="s">
        <v>167</v>
      </c>
      <c r="J9" s="33"/>
      <c r="K9" s="23">
        <v>44958</v>
      </c>
      <c r="L9" s="23">
        <v>45291</v>
      </c>
    </row>
    <row r="10" spans="1:12 16384:16384" ht="91.5" customHeight="1" x14ac:dyDescent="0.25">
      <c r="A10" s="51" t="s">
        <v>192</v>
      </c>
      <c r="B10" s="52"/>
      <c r="C10" s="32" t="s">
        <v>271</v>
      </c>
      <c r="D10" s="32"/>
      <c r="E10" s="32"/>
      <c r="F10" s="32"/>
      <c r="G10" s="32" t="s">
        <v>183</v>
      </c>
      <c r="H10" s="32"/>
      <c r="I10" s="33" t="s">
        <v>154</v>
      </c>
      <c r="J10" s="33"/>
      <c r="K10" s="23">
        <v>45138</v>
      </c>
      <c r="L10" s="23">
        <v>45322</v>
      </c>
    </row>
    <row r="11" spans="1:12 16384:16384" ht="96.75" customHeight="1" x14ac:dyDescent="0.25">
      <c r="A11" s="51" t="s">
        <v>189</v>
      </c>
      <c r="B11" s="52"/>
      <c r="C11" s="35" t="s">
        <v>190</v>
      </c>
      <c r="D11" s="36"/>
      <c r="E11" s="36"/>
      <c r="F11" s="37"/>
      <c r="G11" s="32" t="s">
        <v>191</v>
      </c>
      <c r="H11" s="32"/>
      <c r="I11" s="33" t="s">
        <v>161</v>
      </c>
      <c r="J11" s="33"/>
      <c r="K11" s="23">
        <v>45107</v>
      </c>
      <c r="L11" s="23">
        <v>45291</v>
      </c>
    </row>
  </sheetData>
  <autoFilter ref="A5:L11" xr:uid="{00000000-0009-0000-0000-000004000000}">
    <filterColumn colId="0" showButton="0"/>
    <filterColumn colId="2" showButton="0"/>
    <filterColumn colId="3" showButton="0"/>
    <filterColumn colId="4" showButton="0"/>
    <filterColumn colId="6" showButton="0"/>
    <filterColumn colId="8" showButton="0"/>
  </autoFilter>
  <mergeCells count="33">
    <mergeCell ref="A1:B1"/>
    <mergeCell ref="C1:J1"/>
    <mergeCell ref="K1:L1"/>
    <mergeCell ref="B2:K2"/>
    <mergeCell ref="L2:L4"/>
    <mergeCell ref="B3:K3"/>
    <mergeCell ref="B4:K4"/>
    <mergeCell ref="A5:B5"/>
    <mergeCell ref="C5:F5"/>
    <mergeCell ref="G5:H5"/>
    <mergeCell ref="I5:J5"/>
    <mergeCell ref="A6:B7"/>
    <mergeCell ref="C6:F6"/>
    <mergeCell ref="G6:H6"/>
    <mergeCell ref="I6:J6"/>
    <mergeCell ref="C7:F7"/>
    <mergeCell ref="G7:H7"/>
    <mergeCell ref="I7:J7"/>
    <mergeCell ref="A8:B9"/>
    <mergeCell ref="C8:F8"/>
    <mergeCell ref="G8:H8"/>
    <mergeCell ref="I8:J8"/>
    <mergeCell ref="C9:F9"/>
    <mergeCell ref="G9:H9"/>
    <mergeCell ref="I9:J9"/>
    <mergeCell ref="C10:F10"/>
    <mergeCell ref="G10:H10"/>
    <mergeCell ref="I10:J10"/>
    <mergeCell ref="A10:B10"/>
    <mergeCell ref="A11:B11"/>
    <mergeCell ref="C11:F11"/>
    <mergeCell ref="G11:H11"/>
    <mergeCell ref="I11:J11"/>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3"/>
  <sheetViews>
    <sheetView zoomScaleNormal="100" workbookViewId="0">
      <selection sqref="A1:B1"/>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1"/>
      <c r="B1" s="41"/>
      <c r="C1" s="42" t="s">
        <v>274</v>
      </c>
      <c r="D1" s="43"/>
      <c r="E1" s="43"/>
      <c r="F1" s="43"/>
      <c r="G1" s="43"/>
      <c r="H1" s="43"/>
      <c r="I1" s="43"/>
      <c r="J1" s="43"/>
      <c r="K1" s="41"/>
      <c r="L1" s="41"/>
      <c r="XFD1" s="22" t="s">
        <v>122</v>
      </c>
    </row>
    <row r="2" spans="1:12 16384:16384" ht="52.5" customHeight="1" x14ac:dyDescent="0.25">
      <c r="A2" s="3" t="s">
        <v>0</v>
      </c>
      <c r="B2" s="32" t="s">
        <v>26</v>
      </c>
      <c r="C2" s="32"/>
      <c r="D2" s="32"/>
      <c r="E2" s="32"/>
      <c r="F2" s="32"/>
      <c r="G2" s="32"/>
      <c r="H2" s="32"/>
      <c r="I2" s="32"/>
      <c r="J2" s="32"/>
      <c r="K2" s="32"/>
      <c r="L2" s="38" t="s">
        <v>4</v>
      </c>
    </row>
    <row r="3" spans="1:12 16384:16384" ht="52.5" customHeight="1" x14ac:dyDescent="0.25">
      <c r="A3" s="3" t="s">
        <v>120</v>
      </c>
      <c r="B3" s="32" t="s">
        <v>252</v>
      </c>
      <c r="C3" s="32"/>
      <c r="D3" s="32"/>
      <c r="E3" s="32"/>
      <c r="F3" s="32"/>
      <c r="G3" s="32"/>
      <c r="H3" s="32"/>
      <c r="I3" s="32"/>
      <c r="J3" s="32"/>
      <c r="K3" s="32"/>
      <c r="L3" s="39"/>
    </row>
    <row r="4" spans="1:12 16384:16384" ht="54" customHeight="1" x14ac:dyDescent="0.25">
      <c r="A4" s="3" t="s">
        <v>2</v>
      </c>
      <c r="B4" s="35" t="s">
        <v>25</v>
      </c>
      <c r="C4" s="36"/>
      <c r="D4" s="36"/>
      <c r="E4" s="36"/>
      <c r="F4" s="36"/>
      <c r="G4" s="36"/>
      <c r="H4" s="36"/>
      <c r="I4" s="36"/>
      <c r="J4" s="36"/>
      <c r="K4" s="37"/>
      <c r="L4" s="40"/>
    </row>
    <row r="5" spans="1:12 16384:16384" s="5" customFormat="1" ht="30.6" customHeight="1" x14ac:dyDescent="0.25">
      <c r="A5" s="34" t="s">
        <v>5</v>
      </c>
      <c r="B5" s="34"/>
      <c r="C5" s="34" t="s">
        <v>6</v>
      </c>
      <c r="D5" s="34"/>
      <c r="E5" s="34"/>
      <c r="F5" s="34"/>
      <c r="G5" s="34" t="s">
        <v>7</v>
      </c>
      <c r="H5" s="34"/>
      <c r="I5" s="34" t="s">
        <v>8</v>
      </c>
      <c r="J5" s="34"/>
      <c r="K5" s="4" t="s">
        <v>9</v>
      </c>
      <c r="L5" s="4" t="s">
        <v>10</v>
      </c>
    </row>
    <row r="6" spans="1:12 16384:16384" ht="71.25" customHeight="1" x14ac:dyDescent="0.25">
      <c r="A6" s="53" t="s">
        <v>176</v>
      </c>
      <c r="B6" s="54"/>
      <c r="C6" s="32" t="s">
        <v>275</v>
      </c>
      <c r="D6" s="32"/>
      <c r="E6" s="32"/>
      <c r="F6" s="32"/>
      <c r="G6" s="32" t="s">
        <v>292</v>
      </c>
      <c r="H6" s="32"/>
      <c r="I6" s="33" t="s">
        <v>199</v>
      </c>
      <c r="J6" s="33"/>
      <c r="K6" s="23">
        <v>44927</v>
      </c>
      <c r="L6" s="23">
        <v>44957</v>
      </c>
    </row>
    <row r="7" spans="1:12 16384:16384" ht="71.25" customHeight="1" x14ac:dyDescent="0.25">
      <c r="A7" s="58"/>
      <c r="B7" s="59"/>
      <c r="C7" s="32" t="s">
        <v>276</v>
      </c>
      <c r="D7" s="32"/>
      <c r="E7" s="32"/>
      <c r="F7" s="32"/>
      <c r="G7" s="32" t="s">
        <v>277</v>
      </c>
      <c r="H7" s="32"/>
      <c r="I7" s="33" t="s">
        <v>154</v>
      </c>
      <c r="J7" s="33"/>
      <c r="K7" s="23">
        <v>44927</v>
      </c>
      <c r="L7" s="23">
        <v>44957</v>
      </c>
    </row>
    <row r="8" spans="1:12 16384:16384" ht="82.5" customHeight="1" x14ac:dyDescent="0.25">
      <c r="A8" s="58"/>
      <c r="B8" s="59"/>
      <c r="C8" s="32" t="s">
        <v>278</v>
      </c>
      <c r="D8" s="32"/>
      <c r="E8" s="32"/>
      <c r="F8" s="32"/>
      <c r="G8" s="32" t="s">
        <v>173</v>
      </c>
      <c r="H8" s="32"/>
      <c r="I8" s="33" t="s">
        <v>175</v>
      </c>
      <c r="J8" s="33"/>
      <c r="K8" s="23">
        <v>44927</v>
      </c>
      <c r="L8" s="23">
        <v>45322</v>
      </c>
    </row>
    <row r="9" spans="1:12 16384:16384" ht="93" customHeight="1" x14ac:dyDescent="0.25">
      <c r="A9" s="55"/>
      <c r="B9" s="56"/>
      <c r="C9" s="32" t="s">
        <v>279</v>
      </c>
      <c r="D9" s="32"/>
      <c r="E9" s="32"/>
      <c r="F9" s="32"/>
      <c r="G9" s="32" t="s">
        <v>174</v>
      </c>
      <c r="H9" s="32"/>
      <c r="I9" s="33" t="s">
        <v>199</v>
      </c>
      <c r="J9" s="33"/>
      <c r="K9" s="23">
        <v>44927</v>
      </c>
      <c r="L9" s="23">
        <v>45322</v>
      </c>
    </row>
    <row r="10" spans="1:12 16384:16384" ht="73.900000000000006" customHeight="1" x14ac:dyDescent="0.25">
      <c r="A10" s="53" t="s">
        <v>177</v>
      </c>
      <c r="B10" s="54"/>
      <c r="C10" s="32" t="s">
        <v>178</v>
      </c>
      <c r="D10" s="32"/>
      <c r="E10" s="32"/>
      <c r="F10" s="32"/>
      <c r="G10" s="32" t="s">
        <v>179</v>
      </c>
      <c r="H10" s="32"/>
      <c r="I10" s="33" t="s">
        <v>161</v>
      </c>
      <c r="J10" s="33"/>
      <c r="K10" s="23">
        <v>44927</v>
      </c>
      <c r="L10" s="23">
        <v>45291</v>
      </c>
    </row>
    <row r="11" spans="1:12 16384:16384" ht="72" customHeight="1" x14ac:dyDescent="0.25">
      <c r="A11" s="51" t="s">
        <v>184</v>
      </c>
      <c r="B11" s="52"/>
      <c r="C11" s="32" t="s">
        <v>185</v>
      </c>
      <c r="D11" s="32"/>
      <c r="E11" s="32"/>
      <c r="F11" s="32"/>
      <c r="G11" s="32" t="s">
        <v>186</v>
      </c>
      <c r="H11" s="32"/>
      <c r="I11" s="33" t="s">
        <v>161</v>
      </c>
      <c r="J11" s="33"/>
      <c r="K11" s="23">
        <v>44958</v>
      </c>
      <c r="L11" s="23">
        <v>45291</v>
      </c>
    </row>
    <row r="12" spans="1:12 16384:16384" ht="72" customHeight="1" x14ac:dyDescent="0.25">
      <c r="A12" s="51" t="s">
        <v>180</v>
      </c>
      <c r="B12" s="52"/>
      <c r="C12" s="57" t="s">
        <v>200</v>
      </c>
      <c r="D12" s="57"/>
      <c r="E12" s="57"/>
      <c r="F12" s="57"/>
      <c r="G12" s="32" t="s">
        <v>181</v>
      </c>
      <c r="H12" s="32"/>
      <c r="I12" s="33" t="s">
        <v>161</v>
      </c>
      <c r="J12" s="33"/>
      <c r="K12" s="23">
        <v>44927</v>
      </c>
      <c r="L12" s="23">
        <v>45291</v>
      </c>
    </row>
    <row r="13" spans="1:12 16384:16384" ht="81.75" customHeight="1" x14ac:dyDescent="0.25">
      <c r="A13" s="51" t="s">
        <v>182</v>
      </c>
      <c r="B13" s="52"/>
      <c r="C13" s="32" t="s">
        <v>271</v>
      </c>
      <c r="D13" s="32"/>
      <c r="E13" s="32"/>
      <c r="F13" s="32"/>
      <c r="G13" s="32" t="s">
        <v>183</v>
      </c>
      <c r="H13" s="32"/>
      <c r="I13" s="33" t="s">
        <v>154</v>
      </c>
      <c r="J13" s="33"/>
      <c r="K13" s="23">
        <v>44927</v>
      </c>
      <c r="L13" s="23">
        <v>45322</v>
      </c>
    </row>
  </sheetData>
  <autoFilter ref="A5:L13" xr:uid="{00000000-0009-0000-0000-000005000000}">
    <filterColumn colId="0" showButton="0"/>
    <filterColumn colId="2" showButton="0"/>
    <filterColumn colId="3" showButton="0"/>
    <filterColumn colId="4" showButton="0"/>
    <filterColumn colId="6" showButton="0"/>
    <filterColumn colId="8" showButton="0"/>
  </autoFilter>
  <mergeCells count="40">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C9:F9"/>
    <mergeCell ref="G9:H9"/>
    <mergeCell ref="I9:J9"/>
    <mergeCell ref="C7:F7"/>
    <mergeCell ref="G7:H7"/>
    <mergeCell ref="I7:J7"/>
    <mergeCell ref="C8:F8"/>
    <mergeCell ref="G8:H8"/>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6"/>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1"/>
      <c r="B1" s="41"/>
      <c r="C1" s="42" t="s">
        <v>282</v>
      </c>
      <c r="D1" s="43"/>
      <c r="E1" s="43"/>
      <c r="F1" s="43"/>
      <c r="G1" s="43"/>
      <c r="H1" s="43"/>
      <c r="I1" s="43"/>
      <c r="J1" s="43"/>
      <c r="K1" s="41"/>
      <c r="L1" s="41"/>
      <c r="XFD1" s="22" t="s">
        <v>122</v>
      </c>
    </row>
    <row r="2" spans="1:12 16384:16384" ht="61.5" customHeight="1" x14ac:dyDescent="0.25">
      <c r="A2" s="3" t="s">
        <v>0</v>
      </c>
      <c r="B2" s="32" t="s">
        <v>27</v>
      </c>
      <c r="C2" s="32"/>
      <c r="D2" s="32"/>
      <c r="E2" s="32"/>
      <c r="F2" s="32"/>
      <c r="G2" s="32"/>
      <c r="H2" s="32"/>
      <c r="I2" s="32"/>
      <c r="J2" s="32"/>
      <c r="K2" s="32"/>
      <c r="L2" s="38" t="s">
        <v>4</v>
      </c>
    </row>
    <row r="3" spans="1:12 16384:16384" ht="61.5" customHeight="1" x14ac:dyDescent="0.25">
      <c r="A3" s="3" t="s">
        <v>120</v>
      </c>
      <c r="B3" s="32" t="s">
        <v>253</v>
      </c>
      <c r="C3" s="32"/>
      <c r="D3" s="32"/>
      <c r="E3" s="32"/>
      <c r="F3" s="32"/>
      <c r="G3" s="32"/>
      <c r="H3" s="32"/>
      <c r="I3" s="32"/>
      <c r="J3" s="32"/>
      <c r="K3" s="32"/>
      <c r="L3" s="39"/>
    </row>
    <row r="4" spans="1:12 16384:16384" ht="61.5" customHeight="1" x14ac:dyDescent="0.25">
      <c r="A4" s="3" t="s">
        <v>2</v>
      </c>
      <c r="B4" s="35" t="s">
        <v>28</v>
      </c>
      <c r="C4" s="36"/>
      <c r="D4" s="36"/>
      <c r="E4" s="36"/>
      <c r="F4" s="36"/>
      <c r="G4" s="36"/>
      <c r="H4" s="36"/>
      <c r="I4" s="36"/>
      <c r="J4" s="36"/>
      <c r="K4" s="37"/>
      <c r="L4" s="40"/>
    </row>
    <row r="5" spans="1:12 16384:16384" s="5" customFormat="1" ht="31.5" customHeight="1" x14ac:dyDescent="0.25">
      <c r="A5" s="34" t="s">
        <v>5</v>
      </c>
      <c r="B5" s="34"/>
      <c r="C5" s="34" t="s">
        <v>6</v>
      </c>
      <c r="D5" s="34"/>
      <c r="E5" s="34"/>
      <c r="F5" s="34"/>
      <c r="G5" s="34" t="s">
        <v>7</v>
      </c>
      <c r="H5" s="34"/>
      <c r="I5" s="34" t="s">
        <v>8</v>
      </c>
      <c r="J5" s="34"/>
      <c r="K5" s="4" t="s">
        <v>9</v>
      </c>
      <c r="L5" s="4" t="s">
        <v>10</v>
      </c>
    </row>
    <row r="6" spans="1:12 16384:16384" ht="141.75" customHeight="1" x14ac:dyDescent="0.25">
      <c r="A6" s="33" t="s">
        <v>121</v>
      </c>
      <c r="B6" s="33"/>
      <c r="C6" s="32" t="s">
        <v>280</v>
      </c>
      <c r="D6" s="32"/>
      <c r="E6" s="32"/>
      <c r="F6" s="32"/>
      <c r="G6" s="32" t="s">
        <v>281</v>
      </c>
      <c r="H6" s="32"/>
      <c r="I6" s="33" t="s">
        <v>167</v>
      </c>
      <c r="J6" s="33"/>
      <c r="K6" s="23">
        <v>44927</v>
      </c>
      <c r="L6" s="23">
        <v>45291</v>
      </c>
    </row>
  </sheetData>
  <autoFilter ref="A5:L6" xr:uid="{00000000-0009-0000-0000-000006000000}">
    <filterColumn colId="0" showButton="0"/>
    <filterColumn colId="2" showButton="0"/>
    <filterColumn colId="3" showButton="0"/>
    <filterColumn colId="4" showButton="0"/>
    <filterColumn colId="6" showButton="0"/>
    <filterColumn colId="8" showButton="0"/>
  </autoFilter>
  <mergeCells count="15">
    <mergeCell ref="A6:B6"/>
    <mergeCell ref="C6:F6"/>
    <mergeCell ref="G6:H6"/>
    <mergeCell ref="I6:J6"/>
    <mergeCell ref="A5:B5"/>
    <mergeCell ref="C5:F5"/>
    <mergeCell ref="G5:H5"/>
    <mergeCell ref="I5:J5"/>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048543"/>
  <sheetViews>
    <sheetView zoomScale="80" zoomScaleNormal="80" workbookViewId="0">
      <selection activeCell="AD7" sqref="AD7"/>
    </sheetView>
  </sheetViews>
  <sheetFormatPr baseColWidth="10" defaultColWidth="11.5703125" defaultRowHeight="12.75" x14ac:dyDescent="0.25"/>
  <cols>
    <col min="1" max="1" width="13.7109375" style="7" customWidth="1"/>
    <col min="2" max="2" width="11.7109375" style="7" customWidth="1"/>
    <col min="3" max="4" width="10.85546875" style="7" customWidth="1"/>
    <col min="5" max="5" width="13.140625" style="7" customWidth="1"/>
    <col min="6" max="6" width="32.42578125" style="7" customWidth="1"/>
    <col min="7" max="7" width="25.28515625" style="7" customWidth="1"/>
    <col min="8" max="8" width="17.5703125" style="7" customWidth="1"/>
    <col min="9" max="9" width="7.85546875" style="7" customWidth="1"/>
    <col min="10" max="10" width="17.5703125" style="17" customWidth="1"/>
    <col min="11" max="11" width="7.85546875" style="7" customWidth="1"/>
    <col min="12" max="12" width="17.5703125" style="7" customWidth="1"/>
    <col min="13" max="13" width="32.42578125" style="7" customWidth="1"/>
    <col min="14" max="15" width="11.85546875" style="17" customWidth="1"/>
    <col min="16" max="16" width="10.85546875" style="17" customWidth="1"/>
    <col min="17" max="17" width="12" style="17" customWidth="1"/>
    <col min="18" max="20" width="11.5703125" style="17" customWidth="1"/>
    <col min="21" max="21" width="11.7109375" style="17" customWidth="1"/>
    <col min="22" max="22" width="14.42578125" style="7" customWidth="1"/>
    <col min="23" max="23" width="13.85546875" style="7" customWidth="1"/>
    <col min="24" max="24" width="7.5703125" style="7" customWidth="1"/>
    <col min="25" max="26" width="16" style="7" customWidth="1"/>
    <col min="27" max="27" width="15.85546875" style="7" customWidth="1"/>
    <col min="28" max="28" width="20.5703125" style="7" customWidth="1"/>
    <col min="29" max="29" width="41.140625" style="7" customWidth="1"/>
    <col min="30" max="30" width="26.5703125" style="7" customWidth="1"/>
    <col min="31" max="32" width="16.85546875" style="7" customWidth="1"/>
    <col min="33" max="33" width="12.7109375" style="7" customWidth="1"/>
    <col min="34" max="34" width="33.42578125" style="7" customWidth="1"/>
    <col min="35" max="36" width="12.5703125" style="7" customWidth="1"/>
    <col min="37" max="16384" width="11.5703125" style="7"/>
  </cols>
  <sheetData>
    <row r="1" spans="1:36 16384:16384" ht="70.150000000000006" customHeight="1" x14ac:dyDescent="0.25">
      <c r="A1" s="79"/>
      <c r="B1" s="80"/>
      <c r="C1" s="81" t="s">
        <v>285</v>
      </c>
      <c r="D1" s="82"/>
      <c r="E1" s="82"/>
      <c r="F1" s="82"/>
      <c r="G1" s="82"/>
      <c r="H1" s="82"/>
      <c r="I1" s="82"/>
      <c r="J1" s="82"/>
      <c r="K1" s="82"/>
      <c r="L1" s="82"/>
      <c r="M1" s="82" t="s">
        <v>284</v>
      </c>
      <c r="N1" s="82"/>
      <c r="O1" s="82"/>
      <c r="P1" s="82"/>
      <c r="Q1" s="82"/>
      <c r="R1" s="82"/>
      <c r="S1" s="82"/>
      <c r="T1" s="82"/>
      <c r="U1" s="82"/>
      <c r="V1" s="82"/>
      <c r="W1" s="82"/>
      <c r="X1" s="82"/>
      <c r="Y1" s="82"/>
      <c r="Z1" s="82"/>
      <c r="AA1" s="82"/>
      <c r="AB1" s="82"/>
      <c r="AC1" s="83" t="s">
        <v>283</v>
      </c>
      <c r="AD1" s="84"/>
      <c r="AE1" s="84"/>
      <c r="AF1" s="84"/>
      <c r="AG1" s="84"/>
      <c r="AH1" s="84"/>
      <c r="AI1" s="84"/>
      <c r="AJ1" s="81"/>
      <c r="XFD1" s="22" t="s">
        <v>122</v>
      </c>
    </row>
    <row r="2" spans="1:36 16384:16384" s="8" customFormat="1" ht="16.5" customHeight="1" x14ac:dyDescent="0.25">
      <c r="A2" s="70" t="s">
        <v>44</v>
      </c>
      <c r="B2" s="70"/>
      <c r="C2" s="70"/>
      <c r="D2" s="70"/>
      <c r="E2" s="70"/>
      <c r="F2" s="70"/>
      <c r="G2" s="70"/>
      <c r="H2" s="70"/>
      <c r="I2" s="70"/>
      <c r="J2" s="70"/>
      <c r="K2" s="70"/>
      <c r="L2" s="70"/>
      <c r="M2" s="72" t="s">
        <v>56</v>
      </c>
      <c r="N2" s="73"/>
      <c r="O2" s="73"/>
      <c r="P2" s="73"/>
      <c r="Q2" s="73"/>
      <c r="R2" s="73"/>
      <c r="S2" s="73"/>
      <c r="T2" s="73"/>
      <c r="U2" s="73"/>
      <c r="V2" s="73"/>
      <c r="W2" s="73"/>
      <c r="X2" s="73"/>
      <c r="Y2" s="73"/>
      <c r="Z2" s="73"/>
      <c r="AA2" s="73"/>
      <c r="AB2" s="74"/>
      <c r="AC2" s="65" t="s">
        <v>59</v>
      </c>
      <c r="AD2" s="66"/>
      <c r="AE2" s="66"/>
      <c r="AF2" s="66"/>
      <c r="AG2" s="66"/>
      <c r="AH2" s="66"/>
      <c r="AI2" s="66"/>
      <c r="AJ2" s="67"/>
    </row>
    <row r="3" spans="1:36 16384:16384" s="8" customFormat="1" ht="16.5" customHeight="1" x14ac:dyDescent="0.25">
      <c r="A3" s="70" t="s">
        <v>38</v>
      </c>
      <c r="B3" s="70"/>
      <c r="C3" s="70" t="s">
        <v>39</v>
      </c>
      <c r="D3" s="70"/>
      <c r="E3" s="70"/>
      <c r="F3" s="70" t="s">
        <v>40</v>
      </c>
      <c r="G3" s="70" t="s">
        <v>93</v>
      </c>
      <c r="H3" s="70" t="s">
        <v>41</v>
      </c>
      <c r="I3" s="70" t="s">
        <v>42</v>
      </c>
      <c r="J3" s="70" t="s">
        <v>102</v>
      </c>
      <c r="K3" s="70" t="s">
        <v>42</v>
      </c>
      <c r="L3" s="70" t="s">
        <v>43</v>
      </c>
      <c r="M3" s="71" t="s">
        <v>45</v>
      </c>
      <c r="N3" s="71" t="s">
        <v>46</v>
      </c>
      <c r="O3" s="71"/>
      <c r="P3" s="72" t="s">
        <v>103</v>
      </c>
      <c r="Q3" s="73"/>
      <c r="R3" s="74"/>
      <c r="S3" s="72" t="s">
        <v>104</v>
      </c>
      <c r="T3" s="73"/>
      <c r="U3" s="74"/>
      <c r="V3" s="77" t="s">
        <v>53</v>
      </c>
      <c r="W3" s="77" t="s">
        <v>54</v>
      </c>
      <c r="X3" s="77" t="s">
        <v>42</v>
      </c>
      <c r="Y3" s="75" t="s">
        <v>117</v>
      </c>
      <c r="Z3" s="76"/>
      <c r="AA3" s="77" t="s">
        <v>55</v>
      </c>
      <c r="AB3" s="77" t="s">
        <v>116</v>
      </c>
      <c r="AC3" s="85" t="s">
        <v>57</v>
      </c>
      <c r="AD3" s="85" t="s">
        <v>8</v>
      </c>
      <c r="AE3" s="85" t="s">
        <v>58</v>
      </c>
      <c r="AF3" s="85" t="s">
        <v>140</v>
      </c>
      <c r="AG3" s="65" t="s">
        <v>150</v>
      </c>
      <c r="AH3" s="67"/>
      <c r="AI3" s="85" t="s">
        <v>15</v>
      </c>
      <c r="AJ3" s="85"/>
    </row>
    <row r="4" spans="1:36 16384:16384" s="8" customFormat="1" ht="38.450000000000003" customHeight="1" x14ac:dyDescent="0.25">
      <c r="A4" s="70"/>
      <c r="B4" s="70"/>
      <c r="C4" s="70"/>
      <c r="D4" s="70"/>
      <c r="E4" s="70"/>
      <c r="F4" s="70"/>
      <c r="G4" s="70"/>
      <c r="H4" s="70"/>
      <c r="I4" s="70"/>
      <c r="J4" s="70"/>
      <c r="K4" s="70"/>
      <c r="L4" s="70"/>
      <c r="M4" s="71"/>
      <c r="N4" s="11" t="s">
        <v>47</v>
      </c>
      <c r="O4" s="11" t="s">
        <v>48</v>
      </c>
      <c r="P4" s="11" t="s">
        <v>49</v>
      </c>
      <c r="Q4" s="11" t="s">
        <v>50</v>
      </c>
      <c r="R4" s="11" t="s">
        <v>110</v>
      </c>
      <c r="S4" s="11" t="s">
        <v>96</v>
      </c>
      <c r="T4" s="11" t="s">
        <v>51</v>
      </c>
      <c r="U4" s="11" t="s">
        <v>52</v>
      </c>
      <c r="V4" s="78"/>
      <c r="W4" s="78"/>
      <c r="X4" s="78"/>
      <c r="Y4" s="11" t="s">
        <v>119</v>
      </c>
      <c r="Z4" s="11" t="s">
        <v>118</v>
      </c>
      <c r="AA4" s="78"/>
      <c r="AB4" s="78"/>
      <c r="AC4" s="85"/>
      <c r="AD4" s="85"/>
      <c r="AE4" s="85"/>
      <c r="AF4" s="85"/>
      <c r="AG4" s="21" t="s">
        <v>149</v>
      </c>
      <c r="AH4" s="27"/>
      <c r="AI4" s="85"/>
      <c r="AJ4" s="85"/>
    </row>
    <row r="5" spans="1:36 16384:16384" ht="93.75" customHeight="1" x14ac:dyDescent="0.25">
      <c r="A5" s="63" t="s">
        <v>74</v>
      </c>
      <c r="B5" s="64"/>
      <c r="C5" s="60" t="s">
        <v>123</v>
      </c>
      <c r="D5" s="61"/>
      <c r="E5" s="62"/>
      <c r="F5" s="9" t="s">
        <v>77</v>
      </c>
      <c r="G5" s="9" t="s">
        <v>85</v>
      </c>
      <c r="H5" s="12"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2">
        <f>IF(H5="Muy baja",20,IF(H5="Baja",40, IF(H5="Media / Moderada",60, IF(H5="Alta","80", IF(H5="Muy Alta", 100, "-")))))</f>
        <v>60</v>
      </c>
      <c r="J5" s="15" t="s">
        <v>90</v>
      </c>
      <c r="K5" s="12" t="str">
        <f>IF(J5="Leve",20,IF(J5="Menor",40, IF(J5="Moderado",60, IF(J5="Mayor","80", IF(J5="Catastrófico", 100, "-")))))</f>
        <v>80</v>
      </c>
      <c r="L5" s="15"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0" t="s">
        <v>238</v>
      </c>
      <c r="N5" s="12" t="s">
        <v>94</v>
      </c>
      <c r="O5" s="12" t="s">
        <v>95</v>
      </c>
      <c r="P5" s="12" t="s">
        <v>97</v>
      </c>
      <c r="Q5" s="12" t="s">
        <v>100</v>
      </c>
      <c r="R5" s="18">
        <f>IF(AND(P5="Preventivo
25%",Q5="Manual
15%"),40%,IF(AND(P5="Preventivo
25%",Q5="Automático
25%"),50%,IF(AND(P5="Detectivo
15%",Q5="Manual
15%"),30%,IF(AND(P5="Detectivo
15%",Q5="Automático
25%"),40%,IF(AND(P5="Correctivo
10%",Q5="Manual
15%"),25%,IF(AND(P5="Correctivo
10%",Q5="Automático
25%"),35%,"-"))))))</f>
        <v>0.4</v>
      </c>
      <c r="S5" s="12" t="s">
        <v>94</v>
      </c>
      <c r="T5" s="12" t="s">
        <v>107</v>
      </c>
      <c r="U5" s="12" t="s">
        <v>108</v>
      </c>
      <c r="V5" s="19">
        <f>IF(OR(P5="Preventivo
25%",P5="Detectivo
15%"),(I5-(I5*R5)),"No Afecta Probabilidad")</f>
        <v>36</v>
      </c>
      <c r="W5" s="12" t="s">
        <v>112</v>
      </c>
      <c r="X5" s="19">
        <f>+V5</f>
        <v>36</v>
      </c>
      <c r="Y5" s="19" t="str">
        <f>IF(P5="Correctivo
10%",(K5-(K5*R5)),"No Afecta
Impacto")</f>
        <v>No Afecta
Impacto</v>
      </c>
      <c r="Z5" s="15" t="s">
        <v>90</v>
      </c>
      <c r="AA5" s="15"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2" t="s">
        <v>137</v>
      </c>
      <c r="AC5" s="9" t="s">
        <v>237</v>
      </c>
      <c r="AD5" s="12" t="s">
        <v>194</v>
      </c>
      <c r="AE5" s="23">
        <v>45291</v>
      </c>
      <c r="AF5" s="12" t="s">
        <v>141</v>
      </c>
      <c r="AG5" s="60"/>
      <c r="AH5" s="62"/>
      <c r="AI5" s="68"/>
      <c r="AJ5" s="69"/>
    </row>
    <row r="6" spans="1:36 16384:16384" ht="93.75" customHeight="1" x14ac:dyDescent="0.25">
      <c r="A6" s="63" t="s">
        <v>74</v>
      </c>
      <c r="B6" s="64"/>
      <c r="C6" s="60" t="s">
        <v>124</v>
      </c>
      <c r="D6" s="61"/>
      <c r="E6" s="62"/>
      <c r="F6" s="10" t="s">
        <v>77</v>
      </c>
      <c r="G6" s="10" t="s">
        <v>85</v>
      </c>
      <c r="H6" s="12"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2">
        <f t="shared" ref="I6:I22" si="0">IF(H6="Muy baja",20,IF(H6="Baja",40, IF(H6="Media / Moderada",60, IF(H6="Alta","80", IF(H6="Muy Alta", 100, "-")))))</f>
        <v>60</v>
      </c>
      <c r="J6" s="15" t="s">
        <v>90</v>
      </c>
      <c r="K6" s="12" t="str">
        <f>IF(J6="Leve",20,IF(J6="Menor",40, IF(J6="Moderado",60, IF(J6="Mayor","80", IF(J6="Catastrófico", 100, "-")))))</f>
        <v>80</v>
      </c>
      <c r="L6" s="15"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0" t="s">
        <v>125</v>
      </c>
      <c r="N6" s="12" t="s">
        <v>94</v>
      </c>
      <c r="O6" s="12" t="s">
        <v>95</v>
      </c>
      <c r="P6" s="15" t="s">
        <v>97</v>
      </c>
      <c r="Q6" s="15" t="s">
        <v>100</v>
      </c>
      <c r="R6" s="18">
        <f t="shared" ref="R6:R22" si="1">IF(AND(P6="Preventivo
25%",Q6="Manual
15%"),40%,IF(AND(P6="Preventivo
25%",Q6="Automático
25%"),50%,IF(AND(P6="Detectivo
15%",Q6="Manual
15%"),30%,IF(AND(P6="Detectivo
15%",Q6="Automático
25%"),40%,IF(AND(P6="Correctivo
10%",Q6="Manual
15%"),25%,IF(AND(P6="Correctivo
10%",Q6="Automático
25%"),35%,"-"))))))</f>
        <v>0.4</v>
      </c>
      <c r="S6" s="12" t="s">
        <v>94</v>
      </c>
      <c r="T6" s="12" t="s">
        <v>106</v>
      </c>
      <c r="U6" s="12" t="s">
        <v>108</v>
      </c>
      <c r="V6" s="19">
        <f>IF(OR(P6="Preventivo
25%",P6="Detectivo
15%"),(I6-(I6*R6)),"No Afecta Probabilidad")</f>
        <v>36</v>
      </c>
      <c r="W6" s="12" t="s">
        <v>112</v>
      </c>
      <c r="X6" s="19">
        <f>+V6</f>
        <v>36</v>
      </c>
      <c r="Y6" s="19" t="str">
        <f>IF(P6="Correctivo
10%",(K6-(K6*R6)),"No Afecta
Impacto")</f>
        <v>No Afecta
Impacto</v>
      </c>
      <c r="Z6" s="15" t="s">
        <v>90</v>
      </c>
      <c r="AA6" s="15"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2" t="s">
        <v>137</v>
      </c>
      <c r="AC6" s="24" t="s">
        <v>143</v>
      </c>
      <c r="AD6" s="12" t="s">
        <v>194</v>
      </c>
      <c r="AE6" s="23">
        <v>45291</v>
      </c>
      <c r="AF6" s="15" t="s">
        <v>142</v>
      </c>
      <c r="AG6" s="60"/>
      <c r="AH6" s="62"/>
      <c r="AI6" s="68"/>
      <c r="AJ6" s="69"/>
    </row>
    <row r="7" spans="1:36 16384:16384" ht="93.75" customHeight="1" x14ac:dyDescent="0.25">
      <c r="A7" s="63" t="s">
        <v>72</v>
      </c>
      <c r="B7" s="64"/>
      <c r="C7" s="60" t="s">
        <v>127</v>
      </c>
      <c r="D7" s="61"/>
      <c r="E7" s="62"/>
      <c r="F7" s="10" t="s">
        <v>80</v>
      </c>
      <c r="G7" s="10" t="s">
        <v>85</v>
      </c>
      <c r="H7" s="12"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2">
        <f t="shared" si="0"/>
        <v>60</v>
      </c>
      <c r="J7" s="15" t="s">
        <v>90</v>
      </c>
      <c r="K7" s="12" t="str">
        <f t="shared" ref="K7:K22" si="2">IF(J7="Leve",20,IF(J7="Menor",40, IF(J7="Moderado",60, IF(J7="Mayor","80", IF(J7="Catastrófico", 100, "-")))))</f>
        <v>80</v>
      </c>
      <c r="L7" s="15"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0" t="s">
        <v>126</v>
      </c>
      <c r="N7" s="12" t="s">
        <v>94</v>
      </c>
      <c r="O7" s="12" t="s">
        <v>95</v>
      </c>
      <c r="P7" s="15" t="s">
        <v>97</v>
      </c>
      <c r="Q7" s="15" t="s">
        <v>100</v>
      </c>
      <c r="R7" s="18">
        <f t="shared" si="1"/>
        <v>0.4</v>
      </c>
      <c r="S7" s="12" t="s">
        <v>94</v>
      </c>
      <c r="T7" s="12" t="s">
        <v>106</v>
      </c>
      <c r="U7" s="12" t="s">
        <v>108</v>
      </c>
      <c r="V7" s="19">
        <f>IF(OR(P7="Preventivo
25%",P7="Detectivo
15%"),(I7-(I7*R7)),"No Afecta Probabilidad")</f>
        <v>36</v>
      </c>
      <c r="W7" s="12" t="s">
        <v>112</v>
      </c>
      <c r="X7" s="19">
        <f>+V7</f>
        <v>36</v>
      </c>
      <c r="Y7" s="19" t="str">
        <f>IF(P7="Correctivo
10%",(K7-(K7*R7)),"No Afecta
Impacto")</f>
        <v>No Afecta
Impacto</v>
      </c>
      <c r="Z7" s="15" t="s">
        <v>90</v>
      </c>
      <c r="AA7" s="15"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2" t="s">
        <v>137</v>
      </c>
      <c r="AC7" s="24" t="s">
        <v>144</v>
      </c>
      <c r="AD7" s="15" t="s">
        <v>293</v>
      </c>
      <c r="AE7" s="23">
        <v>45291</v>
      </c>
      <c r="AF7" s="15" t="s">
        <v>141</v>
      </c>
      <c r="AG7" s="60"/>
      <c r="AH7" s="62"/>
      <c r="AI7" s="68"/>
      <c r="AJ7" s="69"/>
    </row>
    <row r="8" spans="1:36 16384:16384" ht="93.75" customHeight="1" x14ac:dyDescent="0.25">
      <c r="A8" s="63" t="s">
        <v>72</v>
      </c>
      <c r="B8" s="64"/>
      <c r="C8" s="60" t="s">
        <v>128</v>
      </c>
      <c r="D8" s="61"/>
      <c r="E8" s="62"/>
      <c r="F8" s="10" t="s">
        <v>77</v>
      </c>
      <c r="G8" s="10" t="s">
        <v>85</v>
      </c>
      <c r="H8" s="12"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2">
        <f t="shared" si="0"/>
        <v>60</v>
      </c>
      <c r="J8" s="15" t="s">
        <v>89</v>
      </c>
      <c r="K8" s="12">
        <f t="shared" si="2"/>
        <v>60</v>
      </c>
      <c r="L8" s="15"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0" t="s">
        <v>235</v>
      </c>
      <c r="N8" s="12" t="s">
        <v>95</v>
      </c>
      <c r="O8" s="12" t="s">
        <v>94</v>
      </c>
      <c r="P8" s="15" t="s">
        <v>99</v>
      </c>
      <c r="Q8" s="15" t="s">
        <v>100</v>
      </c>
      <c r="R8" s="18">
        <f t="shared" si="1"/>
        <v>0.25</v>
      </c>
      <c r="S8" s="12" t="s">
        <v>94</v>
      </c>
      <c r="T8" s="12" t="s">
        <v>107</v>
      </c>
      <c r="U8" s="12" t="s">
        <v>108</v>
      </c>
      <c r="V8" s="19" t="str">
        <f>IF(OR(P8="Preventivo
25%",P8="Detectivo
15%"),(I8-(I8*R8)),"No Afecta Probabilidad")</f>
        <v>No Afecta Probabilidad</v>
      </c>
      <c r="W8" s="12" t="s">
        <v>113</v>
      </c>
      <c r="X8" s="19">
        <f>+I8</f>
        <v>60</v>
      </c>
      <c r="Y8" s="19">
        <f t="shared" ref="Y8:Y22" si="3">IF(P8="Correctivo
10%",(K8-(K8*R8)),"No Afecta
Impacto")</f>
        <v>45</v>
      </c>
      <c r="Z8" s="15" t="s">
        <v>89</v>
      </c>
      <c r="AA8" s="15"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2" t="s">
        <v>137</v>
      </c>
      <c r="AC8" s="24" t="s">
        <v>145</v>
      </c>
      <c r="AD8" s="15" t="s">
        <v>293</v>
      </c>
      <c r="AE8" s="23">
        <v>45291</v>
      </c>
      <c r="AF8" s="15" t="s">
        <v>141</v>
      </c>
      <c r="AG8" s="60"/>
      <c r="AH8" s="62"/>
      <c r="AI8" s="68"/>
      <c r="AJ8" s="69"/>
    </row>
    <row r="9" spans="1:36 16384:16384" ht="111.75" customHeight="1" x14ac:dyDescent="0.25">
      <c r="A9" s="63" t="s">
        <v>72</v>
      </c>
      <c r="B9" s="64"/>
      <c r="C9" s="60" t="s">
        <v>129</v>
      </c>
      <c r="D9" s="61"/>
      <c r="E9" s="62"/>
      <c r="F9" s="10" t="s">
        <v>80</v>
      </c>
      <c r="G9" s="10" t="s">
        <v>85</v>
      </c>
      <c r="H9" s="12"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2">
        <f t="shared" si="0"/>
        <v>60</v>
      </c>
      <c r="J9" s="15" t="s">
        <v>89</v>
      </c>
      <c r="K9" s="12">
        <f t="shared" si="2"/>
        <v>60</v>
      </c>
      <c r="L9" s="15"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0" t="s">
        <v>130</v>
      </c>
      <c r="N9" s="12" t="s">
        <v>94</v>
      </c>
      <c r="O9" s="12" t="s">
        <v>95</v>
      </c>
      <c r="P9" s="15" t="s">
        <v>97</v>
      </c>
      <c r="Q9" s="15" t="s">
        <v>100</v>
      </c>
      <c r="R9" s="18">
        <f t="shared" si="1"/>
        <v>0.4</v>
      </c>
      <c r="S9" s="12" t="s">
        <v>94</v>
      </c>
      <c r="T9" s="12" t="s">
        <v>106</v>
      </c>
      <c r="U9" s="12" t="s">
        <v>108</v>
      </c>
      <c r="V9" s="19">
        <f t="shared" ref="V9:V22" si="4">IF(OR(P9="Preventivo
25%",P9="Detectivo
15%"),(I9-(I9*R9)),"No Afecta Probabilidad")</f>
        <v>36</v>
      </c>
      <c r="W9" s="12" t="s">
        <v>112</v>
      </c>
      <c r="X9" s="19">
        <f t="shared" ref="X9:X13" si="5">+V9</f>
        <v>36</v>
      </c>
      <c r="Y9" s="19" t="str">
        <f t="shared" si="3"/>
        <v>No Afecta
Impacto</v>
      </c>
      <c r="Z9" s="15" t="s">
        <v>89</v>
      </c>
      <c r="AA9" s="15"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2" t="s">
        <v>137</v>
      </c>
      <c r="AC9" s="24" t="s">
        <v>236</v>
      </c>
      <c r="AD9" s="15" t="s">
        <v>293</v>
      </c>
      <c r="AE9" s="23">
        <v>45291</v>
      </c>
      <c r="AF9" s="15" t="s">
        <v>141</v>
      </c>
      <c r="AG9" s="60"/>
      <c r="AH9" s="62"/>
      <c r="AI9" s="68"/>
      <c r="AJ9" s="69"/>
    </row>
    <row r="10" spans="1:36 16384:16384" ht="93.75" customHeight="1" x14ac:dyDescent="0.25">
      <c r="A10" s="63" t="s">
        <v>73</v>
      </c>
      <c r="B10" s="64"/>
      <c r="C10" s="60" t="s">
        <v>131</v>
      </c>
      <c r="D10" s="61"/>
      <c r="E10" s="62"/>
      <c r="F10" s="10" t="s">
        <v>79</v>
      </c>
      <c r="G10" s="10" t="s">
        <v>84</v>
      </c>
      <c r="H10" s="12" t="str">
        <f t="shared" ref="H10:H22" si="6">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Baja</v>
      </c>
      <c r="I10" s="12">
        <f t="shared" si="0"/>
        <v>40</v>
      </c>
      <c r="J10" s="15" t="s">
        <v>90</v>
      </c>
      <c r="K10" s="12" t="str">
        <f t="shared" si="2"/>
        <v>80</v>
      </c>
      <c r="L10" s="15" t="str">
        <f t="shared" ref="L10:L22" si="7">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Alta</v>
      </c>
      <c r="M10" s="20" t="s">
        <v>132</v>
      </c>
      <c r="N10" s="12" t="s">
        <v>94</v>
      </c>
      <c r="O10" s="12" t="s">
        <v>95</v>
      </c>
      <c r="P10" s="15" t="s">
        <v>97</v>
      </c>
      <c r="Q10" s="15" t="s">
        <v>100</v>
      </c>
      <c r="R10" s="18">
        <f t="shared" si="1"/>
        <v>0.4</v>
      </c>
      <c r="S10" s="12" t="s">
        <v>94</v>
      </c>
      <c r="T10" s="12" t="s">
        <v>106</v>
      </c>
      <c r="U10" s="12" t="s">
        <v>108</v>
      </c>
      <c r="V10" s="19">
        <f t="shared" si="4"/>
        <v>24</v>
      </c>
      <c r="W10" s="12" t="s">
        <v>112</v>
      </c>
      <c r="X10" s="19">
        <f t="shared" si="5"/>
        <v>24</v>
      </c>
      <c r="Y10" s="19" t="str">
        <f t="shared" si="3"/>
        <v>No Afecta
Impacto</v>
      </c>
      <c r="Z10" s="15" t="s">
        <v>90</v>
      </c>
      <c r="AA10" s="15" t="str">
        <f t="shared" ref="AA10:AA22" si="8">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Alta</v>
      </c>
      <c r="AB10" s="12" t="s">
        <v>137</v>
      </c>
      <c r="AC10" s="24" t="s">
        <v>147</v>
      </c>
      <c r="AD10" s="15" t="s">
        <v>195</v>
      </c>
      <c r="AE10" s="23">
        <v>45291</v>
      </c>
      <c r="AF10" s="15" t="s">
        <v>146</v>
      </c>
      <c r="AG10" s="60"/>
      <c r="AH10" s="62"/>
      <c r="AI10" s="68"/>
      <c r="AJ10" s="69"/>
    </row>
    <row r="11" spans="1:36 16384:16384" ht="111.75" customHeight="1" x14ac:dyDescent="0.25">
      <c r="A11" s="63" t="s">
        <v>75</v>
      </c>
      <c r="B11" s="64"/>
      <c r="C11" s="60" t="s">
        <v>133</v>
      </c>
      <c r="D11" s="61"/>
      <c r="E11" s="62"/>
      <c r="F11" s="9" t="s">
        <v>77</v>
      </c>
      <c r="G11" s="9" t="s">
        <v>84</v>
      </c>
      <c r="H11" s="12" t="str">
        <f t="shared" si="6"/>
        <v>Baja</v>
      </c>
      <c r="I11" s="12">
        <f t="shared" si="0"/>
        <v>40</v>
      </c>
      <c r="J11" s="15" t="s">
        <v>90</v>
      </c>
      <c r="K11" s="12" t="str">
        <f t="shared" si="2"/>
        <v>80</v>
      </c>
      <c r="L11" s="15" t="str">
        <f t="shared" si="7"/>
        <v>Zona Alta</v>
      </c>
      <c r="M11" s="20" t="s">
        <v>242</v>
      </c>
      <c r="N11" s="12" t="s">
        <v>94</v>
      </c>
      <c r="O11" s="12" t="s">
        <v>95</v>
      </c>
      <c r="P11" s="12" t="s">
        <v>97</v>
      </c>
      <c r="Q11" s="12" t="s">
        <v>100</v>
      </c>
      <c r="R11" s="18">
        <f t="shared" si="1"/>
        <v>0.4</v>
      </c>
      <c r="S11" s="12" t="s">
        <v>94</v>
      </c>
      <c r="T11" s="12" t="s">
        <v>106</v>
      </c>
      <c r="U11" s="12" t="s">
        <v>108</v>
      </c>
      <c r="V11" s="19">
        <f t="shared" si="4"/>
        <v>24</v>
      </c>
      <c r="W11" s="12" t="s">
        <v>112</v>
      </c>
      <c r="X11" s="19">
        <f t="shared" si="5"/>
        <v>24</v>
      </c>
      <c r="Y11" s="19" t="str">
        <f t="shared" si="3"/>
        <v>No Afecta
Impacto</v>
      </c>
      <c r="Z11" s="15" t="s">
        <v>90</v>
      </c>
      <c r="AA11" s="15" t="str">
        <f t="shared" si="8"/>
        <v>Zona Alta</v>
      </c>
      <c r="AB11" s="12" t="s">
        <v>137</v>
      </c>
      <c r="AC11" s="25" t="s">
        <v>243</v>
      </c>
      <c r="AD11" s="12" t="s">
        <v>196</v>
      </c>
      <c r="AE11" s="23">
        <v>45291</v>
      </c>
      <c r="AF11" s="12" t="s">
        <v>146</v>
      </c>
      <c r="AG11" s="60"/>
      <c r="AH11" s="62"/>
      <c r="AI11" s="68"/>
      <c r="AJ11" s="69"/>
    </row>
    <row r="12" spans="1:36 16384:16384" ht="93.75" customHeight="1" x14ac:dyDescent="0.25">
      <c r="A12" s="63" t="s">
        <v>69</v>
      </c>
      <c r="B12" s="64"/>
      <c r="C12" s="60" t="s">
        <v>134</v>
      </c>
      <c r="D12" s="61"/>
      <c r="E12" s="62"/>
      <c r="F12" s="9" t="s">
        <v>77</v>
      </c>
      <c r="G12" s="9" t="s">
        <v>84</v>
      </c>
      <c r="H12" s="12" t="str">
        <f t="shared" si="6"/>
        <v>Baja</v>
      </c>
      <c r="I12" s="12">
        <f t="shared" si="0"/>
        <v>40</v>
      </c>
      <c r="J12" s="15" t="s">
        <v>89</v>
      </c>
      <c r="K12" s="12">
        <f t="shared" si="2"/>
        <v>60</v>
      </c>
      <c r="L12" s="15" t="str">
        <f t="shared" si="7"/>
        <v>Zona Moderada</v>
      </c>
      <c r="M12" s="20" t="s">
        <v>135</v>
      </c>
      <c r="N12" s="12" t="s">
        <v>94</v>
      </c>
      <c r="O12" s="12" t="s">
        <v>95</v>
      </c>
      <c r="P12" s="12" t="s">
        <v>97</v>
      </c>
      <c r="Q12" s="12" t="s">
        <v>100</v>
      </c>
      <c r="R12" s="18">
        <f t="shared" si="1"/>
        <v>0.4</v>
      </c>
      <c r="S12" s="12" t="s">
        <v>105</v>
      </c>
      <c r="T12" s="12" t="s">
        <v>107</v>
      </c>
      <c r="U12" s="12" t="s">
        <v>109</v>
      </c>
      <c r="V12" s="19">
        <f t="shared" si="4"/>
        <v>24</v>
      </c>
      <c r="W12" s="12" t="s">
        <v>112</v>
      </c>
      <c r="X12" s="19">
        <f t="shared" si="5"/>
        <v>24</v>
      </c>
      <c r="Y12" s="19" t="str">
        <f t="shared" si="3"/>
        <v>No Afecta
Impacto</v>
      </c>
      <c r="Z12" s="15" t="s">
        <v>89</v>
      </c>
      <c r="AA12" s="15" t="str">
        <f t="shared" si="8"/>
        <v>Zona Moderada</v>
      </c>
      <c r="AB12" s="12" t="s">
        <v>137</v>
      </c>
      <c r="AC12" s="25" t="s">
        <v>148</v>
      </c>
      <c r="AD12" s="12" t="s">
        <v>197</v>
      </c>
      <c r="AE12" s="23">
        <v>45291</v>
      </c>
      <c r="AF12" s="12" t="s">
        <v>146</v>
      </c>
      <c r="AG12" s="60"/>
      <c r="AH12" s="62"/>
      <c r="AI12" s="68"/>
      <c r="AJ12" s="69"/>
    </row>
    <row r="13" spans="1:36 16384:16384" ht="93.75" customHeight="1" x14ac:dyDescent="0.25">
      <c r="A13" s="63" t="s">
        <v>71</v>
      </c>
      <c r="B13" s="64"/>
      <c r="C13" s="60" t="s">
        <v>193</v>
      </c>
      <c r="D13" s="61"/>
      <c r="E13" s="62"/>
      <c r="F13" s="9" t="s">
        <v>77</v>
      </c>
      <c r="G13" s="9" t="s">
        <v>85</v>
      </c>
      <c r="H13" s="12" t="str">
        <f t="shared" si="6"/>
        <v>Media / Moderada</v>
      </c>
      <c r="I13" s="12">
        <f t="shared" si="0"/>
        <v>60</v>
      </c>
      <c r="J13" s="15" t="s">
        <v>90</v>
      </c>
      <c r="K13" s="12" t="str">
        <f t="shared" si="2"/>
        <v>80</v>
      </c>
      <c r="L13" s="15" t="str">
        <f t="shared" si="7"/>
        <v>Zona Alta</v>
      </c>
      <c r="M13" s="20" t="s">
        <v>244</v>
      </c>
      <c r="N13" s="12" t="s">
        <v>94</v>
      </c>
      <c r="O13" s="12" t="s">
        <v>95</v>
      </c>
      <c r="P13" s="12" t="s">
        <v>97</v>
      </c>
      <c r="Q13" s="12" t="s">
        <v>100</v>
      </c>
      <c r="R13" s="18">
        <f t="shared" si="1"/>
        <v>0.4</v>
      </c>
      <c r="S13" s="12" t="s">
        <v>94</v>
      </c>
      <c r="T13" s="12" t="s">
        <v>106</v>
      </c>
      <c r="U13" s="12" t="s">
        <v>108</v>
      </c>
      <c r="V13" s="19">
        <f>IF(OR(P13="Preventivo
25%",P13="Detectivo
15%"),(I13-(I13*R13)),"No Afecta Probabilidad")</f>
        <v>36</v>
      </c>
      <c r="W13" s="12" t="s">
        <v>113</v>
      </c>
      <c r="X13" s="19">
        <f t="shared" si="5"/>
        <v>36</v>
      </c>
      <c r="Y13" s="19" t="str">
        <f>IF(P13="Correctivo
10%",(K13-(K13*R13)),"No Afecta
Impacto")</f>
        <v>No Afecta
Impacto</v>
      </c>
      <c r="Z13" s="15" t="s">
        <v>90</v>
      </c>
      <c r="AA13" s="15" t="str">
        <f t="shared" si="8"/>
        <v>Zona Alta</v>
      </c>
      <c r="AB13" s="12" t="s">
        <v>137</v>
      </c>
      <c r="AC13" s="25" t="s">
        <v>245</v>
      </c>
      <c r="AD13" s="12" t="s">
        <v>198</v>
      </c>
      <c r="AE13" s="23">
        <v>45291</v>
      </c>
      <c r="AF13" s="12" t="s">
        <v>146</v>
      </c>
      <c r="AG13" s="60"/>
      <c r="AH13" s="62"/>
      <c r="AI13" s="68"/>
      <c r="AJ13" s="69"/>
    </row>
    <row r="14" spans="1:36 16384:16384" ht="93.75" customHeight="1" x14ac:dyDescent="0.25">
      <c r="A14" s="63" t="s">
        <v>63</v>
      </c>
      <c r="B14" s="64"/>
      <c r="C14" s="60" t="s">
        <v>201</v>
      </c>
      <c r="D14" s="61"/>
      <c r="E14" s="62"/>
      <c r="F14" s="9" t="s">
        <v>77</v>
      </c>
      <c r="G14" s="9" t="s">
        <v>85</v>
      </c>
      <c r="H14" s="12" t="str">
        <f t="shared" si="6"/>
        <v>Media / Moderada</v>
      </c>
      <c r="I14" s="12">
        <f t="shared" si="0"/>
        <v>60</v>
      </c>
      <c r="J14" s="15" t="s">
        <v>89</v>
      </c>
      <c r="K14" s="12">
        <f t="shared" si="2"/>
        <v>60</v>
      </c>
      <c r="L14" s="15" t="str">
        <f t="shared" si="7"/>
        <v>Zona Moderada</v>
      </c>
      <c r="M14" s="20" t="s">
        <v>202</v>
      </c>
      <c r="N14" s="12" t="s">
        <v>94</v>
      </c>
      <c r="O14" s="12" t="s">
        <v>95</v>
      </c>
      <c r="P14" s="12" t="s">
        <v>97</v>
      </c>
      <c r="Q14" s="12" t="s">
        <v>101</v>
      </c>
      <c r="R14" s="18">
        <f t="shared" si="1"/>
        <v>0.5</v>
      </c>
      <c r="S14" s="12" t="s">
        <v>94</v>
      </c>
      <c r="T14" s="12" t="s">
        <v>106</v>
      </c>
      <c r="U14" s="12" t="s">
        <v>108</v>
      </c>
      <c r="V14" s="19">
        <f t="shared" si="4"/>
        <v>30</v>
      </c>
      <c r="W14" s="12" t="s">
        <v>112</v>
      </c>
      <c r="X14" s="19">
        <f t="shared" ref="X14:X19" si="9">+V14</f>
        <v>30</v>
      </c>
      <c r="Y14" s="19" t="str">
        <f t="shared" si="3"/>
        <v>No Afecta
Impacto</v>
      </c>
      <c r="Z14" s="15" t="s">
        <v>89</v>
      </c>
      <c r="AA14" s="15" t="str">
        <f t="shared" si="8"/>
        <v>Zona Moderada</v>
      </c>
      <c r="AB14" s="12" t="s">
        <v>137</v>
      </c>
      <c r="AC14" s="25" t="s">
        <v>203</v>
      </c>
      <c r="AD14" s="12" t="s">
        <v>204</v>
      </c>
      <c r="AE14" s="23">
        <v>45291</v>
      </c>
      <c r="AF14" s="12" t="s">
        <v>146</v>
      </c>
      <c r="AG14" s="60"/>
      <c r="AH14" s="62"/>
      <c r="AI14" s="68"/>
      <c r="AJ14" s="69"/>
    </row>
    <row r="15" spans="1:36 16384:16384" ht="93.75" customHeight="1" x14ac:dyDescent="0.25">
      <c r="A15" s="63" t="s">
        <v>72</v>
      </c>
      <c r="B15" s="64"/>
      <c r="C15" s="60" t="s">
        <v>205</v>
      </c>
      <c r="D15" s="61"/>
      <c r="E15" s="62"/>
      <c r="F15" s="9" t="s">
        <v>77</v>
      </c>
      <c r="G15" s="9" t="s">
        <v>87</v>
      </c>
      <c r="H15" s="12" t="str">
        <f t="shared" si="6"/>
        <v>Alta</v>
      </c>
      <c r="I15" s="12" t="str">
        <f t="shared" si="0"/>
        <v>80</v>
      </c>
      <c r="J15" s="15" t="s">
        <v>89</v>
      </c>
      <c r="K15" s="12">
        <f t="shared" si="2"/>
        <v>60</v>
      </c>
      <c r="L15" s="15" t="str">
        <f t="shared" si="7"/>
        <v>Zona Alta</v>
      </c>
      <c r="M15" s="20" t="s">
        <v>206</v>
      </c>
      <c r="N15" s="12" t="s">
        <v>94</v>
      </c>
      <c r="O15" s="12" t="s">
        <v>95</v>
      </c>
      <c r="P15" s="12" t="s">
        <v>97</v>
      </c>
      <c r="Q15" s="12" t="s">
        <v>100</v>
      </c>
      <c r="R15" s="18">
        <f t="shared" si="1"/>
        <v>0.4</v>
      </c>
      <c r="S15" s="12" t="s">
        <v>94</v>
      </c>
      <c r="T15" s="12" t="s">
        <v>107</v>
      </c>
      <c r="U15" s="12" t="s">
        <v>108</v>
      </c>
      <c r="V15" s="19">
        <f t="shared" si="4"/>
        <v>48</v>
      </c>
      <c r="W15" s="12" t="s">
        <v>113</v>
      </c>
      <c r="X15" s="19">
        <f t="shared" si="9"/>
        <v>48</v>
      </c>
      <c r="Y15" s="19" t="str">
        <f t="shared" si="3"/>
        <v>No Afecta
Impacto</v>
      </c>
      <c r="Z15" s="15" t="s">
        <v>89</v>
      </c>
      <c r="AA15" s="15" t="str">
        <f t="shared" si="8"/>
        <v>Zona Moderada</v>
      </c>
      <c r="AB15" s="12" t="s">
        <v>137</v>
      </c>
      <c r="AC15" s="25" t="s">
        <v>233</v>
      </c>
      <c r="AD15" s="12" t="s">
        <v>207</v>
      </c>
      <c r="AE15" s="23">
        <v>45291</v>
      </c>
      <c r="AF15" s="12" t="s">
        <v>146</v>
      </c>
      <c r="AG15" s="60"/>
      <c r="AH15" s="62"/>
      <c r="AI15" s="68"/>
      <c r="AJ15" s="69"/>
    </row>
    <row r="16" spans="1:36 16384:16384" ht="93.75" customHeight="1" x14ac:dyDescent="0.25">
      <c r="A16" s="63" t="s">
        <v>74</v>
      </c>
      <c r="B16" s="64"/>
      <c r="C16" s="60" t="s">
        <v>208</v>
      </c>
      <c r="D16" s="61"/>
      <c r="E16" s="62"/>
      <c r="F16" s="9" t="s">
        <v>80</v>
      </c>
      <c r="G16" s="9" t="s">
        <v>85</v>
      </c>
      <c r="H16" s="12" t="str">
        <f t="shared" si="6"/>
        <v>Media / Moderada</v>
      </c>
      <c r="I16" s="12">
        <f t="shared" si="0"/>
        <v>60</v>
      </c>
      <c r="J16" s="15" t="s">
        <v>89</v>
      </c>
      <c r="K16" s="12">
        <f t="shared" si="2"/>
        <v>60</v>
      </c>
      <c r="L16" s="15" t="str">
        <f t="shared" si="7"/>
        <v>Zona Moderada</v>
      </c>
      <c r="M16" s="20" t="s">
        <v>239</v>
      </c>
      <c r="N16" s="12" t="s">
        <v>94</v>
      </c>
      <c r="O16" s="12" t="s">
        <v>95</v>
      </c>
      <c r="P16" s="12" t="s">
        <v>97</v>
      </c>
      <c r="Q16" s="12" t="s">
        <v>101</v>
      </c>
      <c r="R16" s="18">
        <f t="shared" si="1"/>
        <v>0.5</v>
      </c>
      <c r="S16" s="12" t="s">
        <v>94</v>
      </c>
      <c r="T16" s="12" t="s">
        <v>106</v>
      </c>
      <c r="U16" s="12" t="s">
        <v>108</v>
      </c>
      <c r="V16" s="19">
        <f t="shared" si="4"/>
        <v>30</v>
      </c>
      <c r="W16" s="12" t="s">
        <v>112</v>
      </c>
      <c r="X16" s="19">
        <f t="shared" si="9"/>
        <v>30</v>
      </c>
      <c r="Y16" s="19" t="str">
        <f t="shared" si="3"/>
        <v>No Afecta
Impacto</v>
      </c>
      <c r="Z16" s="15" t="s">
        <v>89</v>
      </c>
      <c r="AA16" s="15" t="str">
        <f t="shared" si="8"/>
        <v>Zona Moderada</v>
      </c>
      <c r="AB16" s="12" t="s">
        <v>137</v>
      </c>
      <c r="AC16" s="25" t="s">
        <v>240</v>
      </c>
      <c r="AD16" s="12" t="s">
        <v>209</v>
      </c>
      <c r="AE16" s="23">
        <v>45291</v>
      </c>
      <c r="AF16" s="12" t="s">
        <v>146</v>
      </c>
      <c r="AG16" s="60"/>
      <c r="AH16" s="62"/>
      <c r="AI16" s="68"/>
      <c r="AJ16" s="69"/>
    </row>
    <row r="17" spans="1:36" ht="93.75" customHeight="1" x14ac:dyDescent="0.25">
      <c r="A17" s="63" t="s">
        <v>65</v>
      </c>
      <c r="B17" s="64"/>
      <c r="C17" s="60" t="s">
        <v>210</v>
      </c>
      <c r="D17" s="61"/>
      <c r="E17" s="62"/>
      <c r="F17" s="9" t="s">
        <v>80</v>
      </c>
      <c r="G17" s="9" t="s">
        <v>83</v>
      </c>
      <c r="H17" s="12" t="str">
        <f t="shared" si="6"/>
        <v>Muy Baja</v>
      </c>
      <c r="I17" s="12">
        <f t="shared" si="0"/>
        <v>20</v>
      </c>
      <c r="J17" s="15" t="s">
        <v>89</v>
      </c>
      <c r="K17" s="12">
        <f t="shared" si="2"/>
        <v>60</v>
      </c>
      <c r="L17" s="15" t="str">
        <f t="shared" si="7"/>
        <v>Zona Moderada</v>
      </c>
      <c r="M17" s="20" t="s">
        <v>211</v>
      </c>
      <c r="N17" s="12" t="s">
        <v>94</v>
      </c>
      <c r="O17" s="12" t="s">
        <v>95</v>
      </c>
      <c r="P17" s="12" t="s">
        <v>97</v>
      </c>
      <c r="Q17" s="12" t="s">
        <v>100</v>
      </c>
      <c r="R17" s="18">
        <f t="shared" si="1"/>
        <v>0.4</v>
      </c>
      <c r="S17" s="12" t="s">
        <v>94</v>
      </c>
      <c r="T17" s="12" t="s">
        <v>106</v>
      </c>
      <c r="U17" s="12" t="s">
        <v>108</v>
      </c>
      <c r="V17" s="19">
        <f>IF(OR(P17="Preventivo
25%",P17="Detectivo
15%"),(I17-(I17*R17)),"No Afecta Probabilidad")</f>
        <v>12</v>
      </c>
      <c r="W17" s="12" t="s">
        <v>113</v>
      </c>
      <c r="X17" s="19">
        <f t="shared" si="9"/>
        <v>12</v>
      </c>
      <c r="Y17" s="19" t="str">
        <f t="shared" si="3"/>
        <v>No Afecta
Impacto</v>
      </c>
      <c r="Z17" s="15" t="s">
        <v>89</v>
      </c>
      <c r="AA17" s="15" t="str">
        <f t="shared" si="8"/>
        <v>Zona Moderada</v>
      </c>
      <c r="AB17" s="12" t="s">
        <v>137</v>
      </c>
      <c r="AC17" s="25" t="s">
        <v>212</v>
      </c>
      <c r="AD17" s="12" t="s">
        <v>213</v>
      </c>
      <c r="AE17" s="23">
        <v>45291</v>
      </c>
      <c r="AF17" s="12" t="s">
        <v>146</v>
      </c>
      <c r="AG17" s="60"/>
      <c r="AH17" s="62"/>
      <c r="AI17" s="68"/>
      <c r="AJ17" s="69"/>
    </row>
    <row r="18" spans="1:36" ht="93.75" customHeight="1" x14ac:dyDescent="0.25">
      <c r="A18" s="63" t="s">
        <v>66</v>
      </c>
      <c r="B18" s="64"/>
      <c r="C18" s="60" t="s">
        <v>210</v>
      </c>
      <c r="D18" s="61"/>
      <c r="E18" s="62"/>
      <c r="F18" s="9" t="s">
        <v>80</v>
      </c>
      <c r="G18" s="9" t="s">
        <v>83</v>
      </c>
      <c r="H18" s="12" t="str">
        <f t="shared" si="6"/>
        <v>Muy Baja</v>
      </c>
      <c r="I18" s="12">
        <f t="shared" si="0"/>
        <v>20</v>
      </c>
      <c r="J18" s="15" t="s">
        <v>89</v>
      </c>
      <c r="K18" s="12">
        <f t="shared" si="2"/>
        <v>60</v>
      </c>
      <c r="L18" s="15" t="str">
        <f t="shared" si="7"/>
        <v>Zona Moderada</v>
      </c>
      <c r="M18" s="20" t="s">
        <v>211</v>
      </c>
      <c r="N18" s="12" t="s">
        <v>94</v>
      </c>
      <c r="O18" s="12" t="s">
        <v>95</v>
      </c>
      <c r="P18" s="12" t="s">
        <v>97</v>
      </c>
      <c r="Q18" s="12" t="s">
        <v>100</v>
      </c>
      <c r="R18" s="18">
        <f t="shared" si="1"/>
        <v>0.4</v>
      </c>
      <c r="S18" s="12" t="s">
        <v>94</v>
      </c>
      <c r="T18" s="12" t="s">
        <v>106</v>
      </c>
      <c r="U18" s="12" t="s">
        <v>108</v>
      </c>
      <c r="V18" s="19">
        <f t="shared" si="4"/>
        <v>12</v>
      </c>
      <c r="W18" s="12" t="s">
        <v>113</v>
      </c>
      <c r="X18" s="19">
        <f t="shared" si="9"/>
        <v>12</v>
      </c>
      <c r="Y18" s="19" t="str">
        <f t="shared" si="3"/>
        <v>No Afecta
Impacto</v>
      </c>
      <c r="Z18" s="15" t="s">
        <v>89</v>
      </c>
      <c r="AA18" s="15" t="str">
        <f t="shared" si="8"/>
        <v>Zona Moderada</v>
      </c>
      <c r="AB18" s="12" t="s">
        <v>137</v>
      </c>
      <c r="AC18" s="25" t="s">
        <v>212</v>
      </c>
      <c r="AD18" s="12" t="s">
        <v>213</v>
      </c>
      <c r="AE18" s="23">
        <v>45291</v>
      </c>
      <c r="AF18" s="12" t="s">
        <v>146</v>
      </c>
      <c r="AG18" s="60"/>
      <c r="AH18" s="62"/>
      <c r="AI18" s="68"/>
      <c r="AJ18" s="69"/>
    </row>
    <row r="19" spans="1:36" ht="93.75" customHeight="1" x14ac:dyDescent="0.25">
      <c r="A19" s="63" t="s">
        <v>75</v>
      </c>
      <c r="B19" s="64"/>
      <c r="C19" s="60" t="s">
        <v>214</v>
      </c>
      <c r="D19" s="61"/>
      <c r="E19" s="62"/>
      <c r="F19" s="9" t="s">
        <v>77</v>
      </c>
      <c r="G19" s="9" t="s">
        <v>85</v>
      </c>
      <c r="H19" s="12" t="str">
        <f t="shared" si="6"/>
        <v>Media / Moderada</v>
      </c>
      <c r="I19" s="12">
        <f t="shared" si="0"/>
        <v>60</v>
      </c>
      <c r="J19" s="15" t="s">
        <v>89</v>
      </c>
      <c r="K19" s="12">
        <f t="shared" si="2"/>
        <v>60</v>
      </c>
      <c r="L19" s="15" t="str">
        <f t="shared" si="7"/>
        <v>Zona Moderada</v>
      </c>
      <c r="M19" s="20" t="s">
        <v>215</v>
      </c>
      <c r="N19" s="12" t="s">
        <v>94</v>
      </c>
      <c r="O19" s="12" t="s">
        <v>95</v>
      </c>
      <c r="P19" s="12" t="s">
        <v>97</v>
      </c>
      <c r="Q19" s="12" t="s">
        <v>100</v>
      </c>
      <c r="R19" s="18">
        <f t="shared" si="1"/>
        <v>0.4</v>
      </c>
      <c r="S19" s="12" t="s">
        <v>94</v>
      </c>
      <c r="T19" s="12" t="s">
        <v>106</v>
      </c>
      <c r="U19" s="12" t="s">
        <v>108</v>
      </c>
      <c r="V19" s="19">
        <f t="shared" si="4"/>
        <v>36</v>
      </c>
      <c r="W19" s="12" t="s">
        <v>112</v>
      </c>
      <c r="X19" s="19">
        <f t="shared" si="9"/>
        <v>36</v>
      </c>
      <c r="Y19" s="19" t="str">
        <f t="shared" si="3"/>
        <v>No Afecta
Impacto</v>
      </c>
      <c r="Z19" s="15" t="s">
        <v>88</v>
      </c>
      <c r="AA19" s="15" t="str">
        <f t="shared" si="8"/>
        <v>Zona Moderada</v>
      </c>
      <c r="AB19" s="12" t="s">
        <v>137</v>
      </c>
      <c r="AC19" s="25" t="s">
        <v>216</v>
      </c>
      <c r="AD19" s="12" t="s">
        <v>217</v>
      </c>
      <c r="AE19" s="23">
        <v>45291</v>
      </c>
      <c r="AF19" s="12" t="s">
        <v>218</v>
      </c>
      <c r="AG19" s="60"/>
      <c r="AH19" s="62"/>
      <c r="AI19" s="68"/>
      <c r="AJ19" s="69"/>
    </row>
    <row r="20" spans="1:36" ht="115.5" customHeight="1" x14ac:dyDescent="0.25">
      <c r="A20" s="63" t="s">
        <v>61</v>
      </c>
      <c r="B20" s="64"/>
      <c r="C20" s="60" t="s">
        <v>219</v>
      </c>
      <c r="D20" s="61"/>
      <c r="E20" s="62"/>
      <c r="F20" s="9" t="s">
        <v>77</v>
      </c>
      <c r="G20" s="9" t="s">
        <v>85</v>
      </c>
      <c r="H20" s="12" t="str">
        <f t="shared" si="6"/>
        <v>Media / Moderada</v>
      </c>
      <c r="I20" s="12">
        <f t="shared" si="0"/>
        <v>60</v>
      </c>
      <c r="J20" s="15" t="s">
        <v>89</v>
      </c>
      <c r="K20" s="12">
        <f t="shared" si="2"/>
        <v>60</v>
      </c>
      <c r="L20" s="15" t="str">
        <f t="shared" si="7"/>
        <v>Zona Moderada</v>
      </c>
      <c r="M20" s="20" t="s">
        <v>241</v>
      </c>
      <c r="N20" s="12" t="s">
        <v>94</v>
      </c>
      <c r="O20" s="12" t="s">
        <v>95</v>
      </c>
      <c r="P20" s="12" t="s">
        <v>97</v>
      </c>
      <c r="Q20" s="12" t="s">
        <v>100</v>
      </c>
      <c r="R20" s="18">
        <f t="shared" si="1"/>
        <v>0.4</v>
      </c>
      <c r="S20" s="12" t="s">
        <v>105</v>
      </c>
      <c r="T20" s="12" t="s">
        <v>106</v>
      </c>
      <c r="U20" s="12" t="s">
        <v>108</v>
      </c>
      <c r="V20" s="19">
        <f t="shared" si="4"/>
        <v>36</v>
      </c>
      <c r="W20" s="12" t="s">
        <v>112</v>
      </c>
      <c r="X20" s="19">
        <f>+V20</f>
        <v>36</v>
      </c>
      <c r="Y20" s="19" t="str">
        <f t="shared" si="3"/>
        <v>No Afecta
Impacto</v>
      </c>
      <c r="Z20" s="15" t="s">
        <v>89</v>
      </c>
      <c r="AA20" s="15" t="str">
        <f t="shared" si="8"/>
        <v>Zona Moderada</v>
      </c>
      <c r="AB20" s="12" t="s">
        <v>137</v>
      </c>
      <c r="AC20" s="25" t="s">
        <v>220</v>
      </c>
      <c r="AD20" s="12" t="s">
        <v>221</v>
      </c>
      <c r="AE20" s="23">
        <v>45291</v>
      </c>
      <c r="AF20" s="12" t="s">
        <v>222</v>
      </c>
      <c r="AG20" s="60"/>
      <c r="AH20" s="62"/>
      <c r="AI20" s="68"/>
      <c r="AJ20" s="69"/>
    </row>
    <row r="21" spans="1:36" ht="98.25" customHeight="1" x14ac:dyDescent="0.25">
      <c r="A21" s="63" t="s">
        <v>68</v>
      </c>
      <c r="B21" s="64"/>
      <c r="C21" s="60" t="s">
        <v>223</v>
      </c>
      <c r="D21" s="61"/>
      <c r="E21" s="62"/>
      <c r="F21" s="9" t="s">
        <v>77</v>
      </c>
      <c r="G21" s="9" t="s">
        <v>87</v>
      </c>
      <c r="H21" s="12" t="str">
        <f t="shared" si="6"/>
        <v>Alta</v>
      </c>
      <c r="I21" s="12" t="str">
        <f t="shared" si="0"/>
        <v>80</v>
      </c>
      <c r="J21" s="15" t="s">
        <v>91</v>
      </c>
      <c r="K21" s="12">
        <f t="shared" si="2"/>
        <v>100</v>
      </c>
      <c r="L21" s="15" t="str">
        <f t="shared" si="7"/>
        <v>Zona Extrema</v>
      </c>
      <c r="M21" s="20" t="s">
        <v>234</v>
      </c>
      <c r="N21" s="12" t="s">
        <v>94</v>
      </c>
      <c r="O21" s="12" t="s">
        <v>95</v>
      </c>
      <c r="P21" s="12" t="s">
        <v>97</v>
      </c>
      <c r="Q21" s="12" t="s">
        <v>101</v>
      </c>
      <c r="R21" s="18">
        <f t="shared" si="1"/>
        <v>0.5</v>
      </c>
      <c r="S21" s="12" t="s">
        <v>94</v>
      </c>
      <c r="T21" s="12" t="s">
        <v>106</v>
      </c>
      <c r="U21" s="12" t="s">
        <v>108</v>
      </c>
      <c r="V21" s="19">
        <f t="shared" si="4"/>
        <v>40</v>
      </c>
      <c r="W21" s="12" t="s">
        <v>112</v>
      </c>
      <c r="X21" s="19">
        <f>+V21</f>
        <v>40</v>
      </c>
      <c r="Y21" s="19" t="str">
        <f t="shared" si="3"/>
        <v>No Afecta
Impacto</v>
      </c>
      <c r="Z21" s="15" t="s">
        <v>91</v>
      </c>
      <c r="AA21" s="15" t="str">
        <f t="shared" si="8"/>
        <v>Zona Extrema</v>
      </c>
      <c r="AB21" s="12" t="s">
        <v>137</v>
      </c>
      <c r="AC21" s="25" t="s">
        <v>224</v>
      </c>
      <c r="AD21" s="12" t="s">
        <v>221</v>
      </c>
      <c r="AE21" s="23">
        <v>45291</v>
      </c>
      <c r="AF21" s="12" t="s">
        <v>141</v>
      </c>
      <c r="AG21" s="60"/>
      <c r="AH21" s="62"/>
      <c r="AI21" s="68"/>
      <c r="AJ21" s="69"/>
    </row>
    <row r="22" spans="1:36" ht="93.75" customHeight="1" x14ac:dyDescent="0.25">
      <c r="A22" s="63" t="s">
        <v>64</v>
      </c>
      <c r="B22" s="64"/>
      <c r="C22" s="60" t="s">
        <v>225</v>
      </c>
      <c r="D22" s="61"/>
      <c r="E22" s="62"/>
      <c r="F22" s="9" t="s">
        <v>77</v>
      </c>
      <c r="G22" s="9" t="s">
        <v>85</v>
      </c>
      <c r="H22" s="12" t="str">
        <f t="shared" si="6"/>
        <v>Media / Moderada</v>
      </c>
      <c r="I22" s="12">
        <f t="shared" si="0"/>
        <v>60</v>
      </c>
      <c r="J22" s="15" t="s">
        <v>90</v>
      </c>
      <c r="K22" s="12" t="str">
        <f t="shared" si="2"/>
        <v>80</v>
      </c>
      <c r="L22" s="15" t="str">
        <f t="shared" si="7"/>
        <v>Zona Alta</v>
      </c>
      <c r="M22" s="20" t="s">
        <v>226</v>
      </c>
      <c r="N22" s="12" t="s">
        <v>94</v>
      </c>
      <c r="O22" s="12" t="s">
        <v>95</v>
      </c>
      <c r="P22" s="12" t="s">
        <v>97</v>
      </c>
      <c r="Q22" s="12" t="s">
        <v>100</v>
      </c>
      <c r="R22" s="18">
        <f t="shared" si="1"/>
        <v>0.4</v>
      </c>
      <c r="S22" s="12" t="s">
        <v>94</v>
      </c>
      <c r="T22" s="12" t="s">
        <v>106</v>
      </c>
      <c r="U22" s="12" t="s">
        <v>108</v>
      </c>
      <c r="V22" s="19">
        <f t="shared" si="4"/>
        <v>36</v>
      </c>
      <c r="W22" s="12" t="s">
        <v>112</v>
      </c>
      <c r="X22" s="19">
        <f>+V22</f>
        <v>36</v>
      </c>
      <c r="Y22" s="19" t="str">
        <f t="shared" si="3"/>
        <v>No Afecta
Impacto</v>
      </c>
      <c r="Z22" s="15" t="s">
        <v>90</v>
      </c>
      <c r="AA22" s="15" t="str">
        <f t="shared" si="8"/>
        <v>Zona Alta</v>
      </c>
      <c r="AB22" s="12" t="s">
        <v>137</v>
      </c>
      <c r="AC22" s="25" t="s">
        <v>287</v>
      </c>
      <c r="AD22" s="12" t="s">
        <v>288</v>
      </c>
      <c r="AE22" s="23">
        <v>45291</v>
      </c>
      <c r="AF22" s="12" t="s">
        <v>146</v>
      </c>
      <c r="AG22" s="60"/>
      <c r="AH22" s="62"/>
      <c r="AI22" s="68"/>
      <c r="AJ22" s="69"/>
    </row>
    <row r="23" spans="1:36" x14ac:dyDescent="0.25">
      <c r="A23" s="13"/>
      <c r="B23" s="13"/>
    </row>
    <row r="24" spans="1:36" x14ac:dyDescent="0.25">
      <c r="A24" s="13"/>
      <c r="B24" s="13"/>
    </row>
    <row r="25" spans="1:36" x14ac:dyDescent="0.25">
      <c r="A25" s="13"/>
      <c r="B25" s="13"/>
    </row>
    <row r="26" spans="1:36" x14ac:dyDescent="0.25">
      <c r="A26" s="13"/>
      <c r="B26" s="13"/>
    </row>
    <row r="27" spans="1:36" x14ac:dyDescent="0.25">
      <c r="A27" s="13"/>
      <c r="B27" s="13"/>
    </row>
    <row r="28" spans="1:36" x14ac:dyDescent="0.25">
      <c r="A28" s="13"/>
      <c r="B28" s="13"/>
    </row>
    <row r="29" spans="1:36" x14ac:dyDescent="0.25">
      <c r="A29" s="13"/>
      <c r="B29" s="13"/>
    </row>
    <row r="30" spans="1:36" x14ac:dyDescent="0.25">
      <c r="A30" s="13"/>
      <c r="B30" s="13"/>
    </row>
    <row r="31" spans="1:36" x14ac:dyDescent="0.25">
      <c r="A31" s="13"/>
      <c r="B31" s="13"/>
    </row>
    <row r="32" spans="1:36" x14ac:dyDescent="0.25">
      <c r="A32" s="13"/>
      <c r="B32" s="13"/>
    </row>
    <row r="33" spans="1:2" x14ac:dyDescent="0.25">
      <c r="A33" s="13"/>
      <c r="B33" s="13"/>
    </row>
    <row r="34" spans="1:2" x14ac:dyDescent="0.25">
      <c r="A34" s="13"/>
      <c r="B34" s="13"/>
    </row>
    <row r="35" spans="1:2" x14ac:dyDescent="0.25">
      <c r="A35" s="13"/>
      <c r="B35" s="13"/>
    </row>
    <row r="36" spans="1:2" x14ac:dyDescent="0.25">
      <c r="A36" s="13"/>
      <c r="B36" s="13"/>
    </row>
    <row r="37" spans="1:2" x14ac:dyDescent="0.25">
      <c r="A37" s="13"/>
      <c r="B37" s="13"/>
    </row>
    <row r="38" spans="1:2" x14ac:dyDescent="0.25">
      <c r="A38" s="13"/>
      <c r="B38" s="13"/>
    </row>
    <row r="39" spans="1:2" x14ac:dyDescent="0.25">
      <c r="A39" s="13"/>
      <c r="B39" s="13"/>
    </row>
    <row r="40" spans="1:2" x14ac:dyDescent="0.25">
      <c r="A40" s="13"/>
      <c r="B40" s="13"/>
    </row>
    <row r="41" spans="1:2" x14ac:dyDescent="0.25">
      <c r="A41" s="13"/>
      <c r="B41" s="13"/>
    </row>
    <row r="42" spans="1:2" x14ac:dyDescent="0.25">
      <c r="A42" s="13"/>
      <c r="B42" s="13"/>
    </row>
    <row r="43" spans="1:2" x14ac:dyDescent="0.25">
      <c r="A43" s="13"/>
      <c r="B43" s="13"/>
    </row>
    <row r="44" spans="1:2" x14ac:dyDescent="0.25">
      <c r="A44" s="13"/>
      <c r="B44" s="13"/>
    </row>
    <row r="45" spans="1:2" x14ac:dyDescent="0.25">
      <c r="A45" s="13"/>
      <c r="B45" s="13"/>
    </row>
    <row r="46" spans="1:2" x14ac:dyDescent="0.25">
      <c r="A46" s="13"/>
      <c r="B46" s="13"/>
    </row>
    <row r="47" spans="1:2" x14ac:dyDescent="0.25">
      <c r="A47" s="13"/>
      <c r="B47" s="13"/>
    </row>
    <row r="48" spans="1:2" x14ac:dyDescent="0.25">
      <c r="A48" s="13"/>
      <c r="B48" s="13"/>
    </row>
    <row r="49" spans="1:2" x14ac:dyDescent="0.25">
      <c r="A49" s="13"/>
      <c r="B49" s="13"/>
    </row>
    <row r="50" spans="1:2" x14ac:dyDescent="0.25">
      <c r="A50" s="13"/>
      <c r="B50" s="13"/>
    </row>
    <row r="51" spans="1:2" x14ac:dyDescent="0.25">
      <c r="A51" s="13"/>
      <c r="B51" s="13"/>
    </row>
    <row r="52" spans="1:2" x14ac:dyDescent="0.25">
      <c r="A52" s="13"/>
      <c r="B52" s="13"/>
    </row>
    <row r="53" spans="1:2" x14ac:dyDescent="0.25">
      <c r="A53" s="13"/>
      <c r="B53" s="13"/>
    </row>
    <row r="54" spans="1:2" x14ac:dyDescent="0.25">
      <c r="A54" s="13"/>
      <c r="B54" s="13"/>
    </row>
    <row r="55" spans="1:2" x14ac:dyDescent="0.25">
      <c r="A55" s="13"/>
      <c r="B55" s="13"/>
    </row>
    <row r="56" spans="1:2" x14ac:dyDescent="0.25">
      <c r="A56" s="13"/>
      <c r="B56" s="13"/>
    </row>
    <row r="57" spans="1:2" x14ac:dyDescent="0.25">
      <c r="A57" s="13"/>
      <c r="B57" s="13"/>
    </row>
    <row r="58" spans="1:2" x14ac:dyDescent="0.25">
      <c r="A58" s="13"/>
      <c r="B58" s="13"/>
    </row>
    <row r="59" spans="1:2" x14ac:dyDescent="0.25">
      <c r="A59" s="13"/>
      <c r="B59" s="13"/>
    </row>
    <row r="60" spans="1:2" x14ac:dyDescent="0.25">
      <c r="A60" s="13"/>
      <c r="B60" s="13"/>
    </row>
    <row r="61" spans="1:2" x14ac:dyDescent="0.25">
      <c r="A61" s="13"/>
      <c r="B61" s="13"/>
    </row>
    <row r="62" spans="1:2" x14ac:dyDescent="0.25">
      <c r="A62" s="13"/>
      <c r="B62" s="13"/>
    </row>
    <row r="63" spans="1:2" x14ac:dyDescent="0.25">
      <c r="A63" s="13"/>
      <c r="B63" s="13"/>
    </row>
    <row r="64" spans="1:2" x14ac:dyDescent="0.25">
      <c r="A64" s="13"/>
      <c r="B64" s="13"/>
    </row>
    <row r="65" spans="1:2" x14ac:dyDescent="0.25">
      <c r="A65" s="13"/>
      <c r="B65" s="13"/>
    </row>
    <row r="66" spans="1:2" x14ac:dyDescent="0.25">
      <c r="A66" s="13"/>
      <c r="B66" s="13"/>
    </row>
    <row r="67" spans="1:2" x14ac:dyDescent="0.25">
      <c r="A67" s="13"/>
      <c r="B67" s="13"/>
    </row>
    <row r="68" spans="1:2" x14ac:dyDescent="0.25">
      <c r="A68" s="13"/>
      <c r="B68" s="13"/>
    </row>
    <row r="69" spans="1:2" x14ac:dyDescent="0.25">
      <c r="A69" s="13"/>
      <c r="B69" s="13"/>
    </row>
    <row r="70" spans="1:2" x14ac:dyDescent="0.25">
      <c r="A70" s="13"/>
      <c r="B70" s="13"/>
    </row>
    <row r="71" spans="1:2" x14ac:dyDescent="0.25">
      <c r="A71" s="13"/>
      <c r="B71" s="13"/>
    </row>
    <row r="72" spans="1:2" x14ac:dyDescent="0.25">
      <c r="A72" s="13"/>
      <c r="B72" s="13"/>
    </row>
    <row r="73" spans="1:2" x14ac:dyDescent="0.25">
      <c r="A73" s="13"/>
      <c r="B73" s="13"/>
    </row>
    <row r="74" spans="1:2" x14ac:dyDescent="0.25">
      <c r="A74" s="13"/>
      <c r="B74" s="13"/>
    </row>
    <row r="75" spans="1:2" x14ac:dyDescent="0.25">
      <c r="A75" s="13"/>
      <c r="B75" s="13"/>
    </row>
    <row r="76" spans="1:2" x14ac:dyDescent="0.25">
      <c r="A76" s="13"/>
      <c r="B76" s="13"/>
    </row>
    <row r="77" spans="1:2" x14ac:dyDescent="0.25">
      <c r="A77" s="13"/>
      <c r="B77" s="13"/>
    </row>
    <row r="78" spans="1:2" x14ac:dyDescent="0.25">
      <c r="A78" s="13"/>
      <c r="B78" s="13"/>
    </row>
    <row r="79" spans="1:2" x14ac:dyDescent="0.25">
      <c r="A79" s="13"/>
      <c r="B79" s="13"/>
    </row>
    <row r="80" spans="1:2" x14ac:dyDescent="0.25">
      <c r="A80" s="13"/>
      <c r="B80" s="13"/>
    </row>
    <row r="81" spans="1:2" x14ac:dyDescent="0.25">
      <c r="A81" s="13"/>
      <c r="B81" s="13"/>
    </row>
    <row r="82" spans="1:2" x14ac:dyDescent="0.25">
      <c r="A82" s="13"/>
      <c r="B82" s="13"/>
    </row>
    <row r="83" spans="1:2" x14ac:dyDescent="0.25">
      <c r="A83" s="13"/>
      <c r="B83" s="13"/>
    </row>
    <row r="84" spans="1:2" x14ac:dyDescent="0.25">
      <c r="A84" s="13"/>
      <c r="B84" s="13"/>
    </row>
    <row r="85" spans="1:2" x14ac:dyDescent="0.25">
      <c r="A85" s="13"/>
      <c r="B85" s="13"/>
    </row>
    <row r="86" spans="1:2" x14ac:dyDescent="0.25">
      <c r="A86" s="13"/>
      <c r="B86" s="13"/>
    </row>
    <row r="87" spans="1:2" x14ac:dyDescent="0.25">
      <c r="A87" s="13"/>
      <c r="B87" s="13"/>
    </row>
    <row r="88" spans="1:2" x14ac:dyDescent="0.25">
      <c r="A88" s="13"/>
      <c r="B88" s="13"/>
    </row>
    <row r="89" spans="1:2" x14ac:dyDescent="0.25">
      <c r="A89" s="13"/>
      <c r="B89" s="13"/>
    </row>
    <row r="90" spans="1:2" x14ac:dyDescent="0.25">
      <c r="A90" s="13"/>
      <c r="B90" s="13"/>
    </row>
    <row r="91" spans="1:2" x14ac:dyDescent="0.25">
      <c r="A91" s="13"/>
      <c r="B91" s="13"/>
    </row>
    <row r="92" spans="1:2" x14ac:dyDescent="0.25">
      <c r="A92" s="13"/>
      <c r="B92" s="13"/>
    </row>
    <row r="93" spans="1:2" x14ac:dyDescent="0.25">
      <c r="A93" s="13"/>
      <c r="B93" s="13"/>
    </row>
    <row r="94" spans="1:2" x14ac:dyDescent="0.25">
      <c r="A94" s="13"/>
      <c r="B94" s="13"/>
    </row>
    <row r="95" spans="1:2" x14ac:dyDescent="0.25">
      <c r="A95" s="13"/>
      <c r="B95" s="13"/>
    </row>
    <row r="96" spans="1:2" x14ac:dyDescent="0.25">
      <c r="A96" s="13"/>
      <c r="B96" s="13"/>
    </row>
    <row r="97" spans="1:2" x14ac:dyDescent="0.25">
      <c r="A97" s="13"/>
      <c r="B97" s="13"/>
    </row>
    <row r="98" spans="1:2" x14ac:dyDescent="0.25">
      <c r="A98" s="13"/>
      <c r="B98" s="13"/>
    </row>
    <row r="99" spans="1:2" x14ac:dyDescent="0.25">
      <c r="A99" s="13"/>
      <c r="B99" s="13"/>
    </row>
    <row r="100" spans="1:2" x14ac:dyDescent="0.25">
      <c r="A100" s="13"/>
      <c r="B100" s="13"/>
    </row>
    <row r="101" spans="1:2" x14ac:dyDescent="0.25">
      <c r="A101" s="13"/>
      <c r="B101" s="13"/>
    </row>
    <row r="102" spans="1:2" x14ac:dyDescent="0.25">
      <c r="A102" s="13"/>
      <c r="B102" s="13"/>
    </row>
    <row r="103" spans="1:2" x14ac:dyDescent="0.25">
      <c r="A103" s="13"/>
      <c r="B103" s="13"/>
    </row>
    <row r="104" spans="1:2" x14ac:dyDescent="0.25">
      <c r="A104" s="13"/>
      <c r="B104" s="13"/>
    </row>
    <row r="105" spans="1:2" x14ac:dyDescent="0.25">
      <c r="A105" s="13"/>
      <c r="B105" s="13"/>
    </row>
    <row r="106" spans="1:2" x14ac:dyDescent="0.25">
      <c r="A106" s="13"/>
      <c r="B106" s="13"/>
    </row>
    <row r="107" spans="1:2" x14ac:dyDescent="0.25">
      <c r="A107" s="13"/>
      <c r="B107" s="13"/>
    </row>
    <row r="108" spans="1:2" x14ac:dyDescent="0.25">
      <c r="A108" s="13"/>
      <c r="B108" s="13"/>
    </row>
    <row r="109" spans="1:2" x14ac:dyDescent="0.25">
      <c r="A109" s="13"/>
      <c r="B109" s="13"/>
    </row>
    <row r="110" spans="1:2" x14ac:dyDescent="0.25">
      <c r="A110" s="13"/>
      <c r="B110" s="13"/>
    </row>
    <row r="111" spans="1:2" x14ac:dyDescent="0.25">
      <c r="A111" s="13"/>
      <c r="B111" s="13"/>
    </row>
    <row r="112" spans="1:2" x14ac:dyDescent="0.25">
      <c r="A112" s="13"/>
      <c r="B112" s="13"/>
    </row>
    <row r="113" spans="1:2" x14ac:dyDescent="0.25">
      <c r="A113" s="13"/>
      <c r="B113" s="13"/>
    </row>
    <row r="114" spans="1:2" x14ac:dyDescent="0.25">
      <c r="A114" s="13"/>
      <c r="B114" s="13"/>
    </row>
    <row r="115" spans="1:2" x14ac:dyDescent="0.25">
      <c r="A115" s="13"/>
      <c r="B115" s="13"/>
    </row>
    <row r="116" spans="1:2" x14ac:dyDescent="0.25">
      <c r="A116" s="13"/>
      <c r="B116" s="13"/>
    </row>
    <row r="117" spans="1:2" x14ac:dyDescent="0.25">
      <c r="A117" s="13"/>
      <c r="B117" s="13"/>
    </row>
    <row r="118" spans="1:2" x14ac:dyDescent="0.25">
      <c r="A118" s="13"/>
      <c r="B118" s="13"/>
    </row>
    <row r="119" spans="1:2" x14ac:dyDescent="0.25">
      <c r="A119" s="13"/>
      <c r="B119" s="13"/>
    </row>
    <row r="120" spans="1:2" x14ac:dyDescent="0.25">
      <c r="A120" s="13"/>
      <c r="B120" s="13"/>
    </row>
    <row r="121" spans="1:2" x14ac:dyDescent="0.25">
      <c r="A121" s="13"/>
      <c r="B121" s="13"/>
    </row>
    <row r="122" spans="1:2" x14ac:dyDescent="0.25">
      <c r="A122" s="13"/>
      <c r="B122" s="13"/>
    </row>
    <row r="123" spans="1:2" x14ac:dyDescent="0.25">
      <c r="A123" s="13"/>
      <c r="B123" s="13"/>
    </row>
    <row r="124" spans="1:2" x14ac:dyDescent="0.25">
      <c r="A124" s="13"/>
      <c r="B124" s="13"/>
    </row>
    <row r="125" spans="1:2" x14ac:dyDescent="0.25">
      <c r="A125" s="13"/>
      <c r="B125" s="13"/>
    </row>
    <row r="126" spans="1:2" x14ac:dyDescent="0.25">
      <c r="A126" s="13"/>
      <c r="B126" s="13"/>
    </row>
    <row r="127" spans="1:2" x14ac:dyDescent="0.25">
      <c r="A127" s="13"/>
      <c r="B127" s="13"/>
    </row>
    <row r="128" spans="1:2" x14ac:dyDescent="0.25">
      <c r="A128" s="13"/>
      <c r="B128" s="13"/>
    </row>
    <row r="129" spans="1:6" x14ac:dyDescent="0.25">
      <c r="A129" s="13"/>
      <c r="B129" s="13"/>
    </row>
    <row r="130" spans="1:6" x14ac:dyDescent="0.25">
      <c r="A130" s="13"/>
      <c r="B130" s="13"/>
    </row>
    <row r="131" spans="1:6" x14ac:dyDescent="0.25">
      <c r="A131" s="13"/>
      <c r="B131" s="13"/>
    </row>
    <row r="132" spans="1:6" x14ac:dyDescent="0.25">
      <c r="A132" s="13"/>
      <c r="B132" s="13"/>
    </row>
    <row r="133" spans="1:6" x14ac:dyDescent="0.25">
      <c r="A133" s="13"/>
      <c r="B133" s="13"/>
    </row>
    <row r="134" spans="1:6" x14ac:dyDescent="0.25">
      <c r="A134" s="13"/>
      <c r="B134" s="13"/>
    </row>
    <row r="135" spans="1:6" x14ac:dyDescent="0.25">
      <c r="A135" s="13"/>
      <c r="B135" s="13"/>
    </row>
    <row r="136" spans="1:6" x14ac:dyDescent="0.25">
      <c r="A136" s="13"/>
      <c r="B136" s="13"/>
    </row>
    <row r="137" spans="1:6" ht="51" x14ac:dyDescent="0.25">
      <c r="A137" s="13" t="s">
        <v>60</v>
      </c>
      <c r="B137" s="13"/>
      <c r="C137" s="7" t="s">
        <v>80</v>
      </c>
      <c r="D137" s="7" t="s">
        <v>83</v>
      </c>
      <c r="E137" s="7" t="s">
        <v>92</v>
      </c>
      <c r="F137" s="14"/>
    </row>
    <row r="138" spans="1:6" ht="63.75" x14ac:dyDescent="0.25">
      <c r="A138" s="7" t="s">
        <v>61</v>
      </c>
      <c r="C138" s="7" t="s">
        <v>76</v>
      </c>
      <c r="D138" s="7" t="s">
        <v>84</v>
      </c>
      <c r="E138" s="7" t="s">
        <v>88</v>
      </c>
      <c r="F138" s="14"/>
    </row>
    <row r="139" spans="1:6" ht="76.5" x14ac:dyDescent="0.25">
      <c r="A139" s="7" t="s">
        <v>62</v>
      </c>
      <c r="C139" s="7" t="s">
        <v>77</v>
      </c>
      <c r="D139" s="7" t="s">
        <v>85</v>
      </c>
      <c r="E139" s="7" t="s">
        <v>89</v>
      </c>
      <c r="F139" s="14"/>
    </row>
    <row r="140" spans="1:6" ht="76.5" x14ac:dyDescent="0.25">
      <c r="A140" s="7" t="s">
        <v>63</v>
      </c>
      <c r="C140" s="7" t="s">
        <v>78</v>
      </c>
      <c r="D140" s="7" t="s">
        <v>87</v>
      </c>
      <c r="E140" s="7" t="s">
        <v>90</v>
      </c>
      <c r="F140" s="14"/>
    </row>
    <row r="141" spans="1:6" ht="51" x14ac:dyDescent="0.25">
      <c r="A141" s="7" t="s">
        <v>65</v>
      </c>
      <c r="C141" s="7" t="s">
        <v>79</v>
      </c>
      <c r="D141" s="7" t="s">
        <v>86</v>
      </c>
      <c r="E141" s="7" t="s">
        <v>91</v>
      </c>
      <c r="F141" s="14"/>
    </row>
    <row r="142" spans="1:6" ht="38.25" x14ac:dyDescent="0.25">
      <c r="A142" s="7" t="s">
        <v>66</v>
      </c>
      <c r="C142" s="7" t="s">
        <v>81</v>
      </c>
    </row>
    <row r="143" spans="1:6" ht="51" x14ac:dyDescent="0.25">
      <c r="A143" s="7" t="s">
        <v>64</v>
      </c>
      <c r="C143" s="7" t="s">
        <v>82</v>
      </c>
    </row>
    <row r="144" spans="1:6" ht="51" x14ac:dyDescent="0.25">
      <c r="A144" s="7" t="s">
        <v>67</v>
      </c>
    </row>
    <row r="145" spans="1:1" ht="38.25" x14ac:dyDescent="0.25">
      <c r="A145" s="7" t="s">
        <v>70</v>
      </c>
    </row>
    <row r="146" spans="1:1" x14ac:dyDescent="0.25">
      <c r="A146" s="7" t="s">
        <v>72</v>
      </c>
    </row>
    <row r="147" spans="1:1" ht="38.25" x14ac:dyDescent="0.25">
      <c r="A147" s="7" t="s">
        <v>73</v>
      </c>
    </row>
    <row r="148" spans="1:1" ht="25.5" x14ac:dyDescent="0.25">
      <c r="A148" s="7" t="s">
        <v>74</v>
      </c>
    </row>
    <row r="149" spans="1:1" ht="38.25" x14ac:dyDescent="0.25">
      <c r="A149" s="7" t="s">
        <v>75</v>
      </c>
    </row>
    <row r="150" spans="1:1" ht="38.25" x14ac:dyDescent="0.25">
      <c r="A150" s="7" t="s">
        <v>69</v>
      </c>
    </row>
    <row r="151" spans="1:1" x14ac:dyDescent="0.25">
      <c r="A151" s="7" t="s">
        <v>68</v>
      </c>
    </row>
    <row r="152" spans="1:1" x14ac:dyDescent="0.25">
      <c r="A152" s="7" t="s">
        <v>71</v>
      </c>
    </row>
    <row r="1048539" spans="14:34" x14ac:dyDescent="0.25">
      <c r="W1048539" s="7" t="s">
        <v>111</v>
      </c>
      <c r="Z1048539" s="7" t="s">
        <v>92</v>
      </c>
    </row>
    <row r="1048540" spans="14:34" ht="25.5" x14ac:dyDescent="0.25">
      <c r="W1048540" s="7" t="s">
        <v>112</v>
      </c>
      <c r="Z1048540" s="7" t="s">
        <v>88</v>
      </c>
      <c r="AB1048540" s="7" t="s">
        <v>136</v>
      </c>
    </row>
    <row r="1048541" spans="14:34" ht="25.5" x14ac:dyDescent="0.25">
      <c r="N1048541" s="17" t="s">
        <v>94</v>
      </c>
      <c r="P1048541" s="17" t="s">
        <v>97</v>
      </c>
      <c r="Q1048541" s="17" t="s">
        <v>100</v>
      </c>
      <c r="S1048541" s="17" t="s">
        <v>94</v>
      </c>
      <c r="T1048541" s="17" t="s">
        <v>106</v>
      </c>
      <c r="U1048541" s="17" t="s">
        <v>108</v>
      </c>
      <c r="V1048541" s="17"/>
      <c r="W1048541" s="7" t="s">
        <v>113</v>
      </c>
      <c r="Z1048541" s="7" t="s">
        <v>89</v>
      </c>
      <c r="AB1048541" s="7" t="s">
        <v>137</v>
      </c>
      <c r="AH1048541" s="26"/>
    </row>
    <row r="1048542" spans="14:34" ht="25.5" x14ac:dyDescent="0.25">
      <c r="N1048542" s="7" t="s">
        <v>95</v>
      </c>
      <c r="O1048542" s="7"/>
      <c r="P1048542" s="17" t="s">
        <v>98</v>
      </c>
      <c r="Q1048542" s="17" t="s">
        <v>101</v>
      </c>
      <c r="S1048542" s="17" t="s">
        <v>105</v>
      </c>
      <c r="T1048542" s="17" t="s">
        <v>107</v>
      </c>
      <c r="U1048542" s="17" t="s">
        <v>109</v>
      </c>
      <c r="V1048542" s="17"/>
      <c r="W1048542" s="7" t="s">
        <v>115</v>
      </c>
      <c r="Z1048542" s="7" t="s">
        <v>90</v>
      </c>
      <c r="AB1048542" s="7" t="s">
        <v>138</v>
      </c>
      <c r="AH1048542" s="26"/>
    </row>
    <row r="1048543" spans="14:34" ht="25.5" x14ac:dyDescent="0.25">
      <c r="P1048543" s="17" t="s">
        <v>99</v>
      </c>
      <c r="W1048543" s="7" t="s">
        <v>114</v>
      </c>
      <c r="Z1048543" s="7" t="s">
        <v>91</v>
      </c>
      <c r="AB1048543" s="7" t="s">
        <v>139</v>
      </c>
      <c r="AH1048543" s="26"/>
    </row>
  </sheetData>
  <autoFilter ref="AD1:AD1048543" xr:uid="{00000000-0009-0000-0000-000007000000}"/>
  <mergeCells count="104">
    <mergeCell ref="AI18:AJ18"/>
    <mergeCell ref="AI19:AJ19"/>
    <mergeCell ref="AI20:AJ20"/>
    <mergeCell ref="AI3:AJ4"/>
    <mergeCell ref="AI21:AJ21"/>
    <mergeCell ref="AI22:AJ22"/>
    <mergeCell ref="AG18:AH18"/>
    <mergeCell ref="AG19:AH19"/>
    <mergeCell ref="AG20:AH20"/>
    <mergeCell ref="AG21:AH21"/>
    <mergeCell ref="AG22:AH22"/>
    <mergeCell ref="AG10:AH10"/>
    <mergeCell ref="AG11:AH11"/>
    <mergeCell ref="AG12:AH12"/>
    <mergeCell ref="AG13:AH13"/>
    <mergeCell ref="AG14:AH14"/>
    <mergeCell ref="AG15:AH15"/>
    <mergeCell ref="AG16:AH16"/>
    <mergeCell ref="AI10:AJ10"/>
    <mergeCell ref="AI11:AJ11"/>
    <mergeCell ref="AI12:AJ12"/>
    <mergeCell ref="AI13:AJ13"/>
    <mergeCell ref="AI14:AJ14"/>
    <mergeCell ref="AI15:AJ15"/>
    <mergeCell ref="AI17:AJ17"/>
    <mergeCell ref="AG17:AH17"/>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I5:AJ5"/>
    <mergeCell ref="AI6:AJ6"/>
    <mergeCell ref="C10:E10"/>
    <mergeCell ref="C11:E11"/>
    <mergeCell ref="C12:E12"/>
    <mergeCell ref="A1:B1"/>
    <mergeCell ref="C1:L1"/>
    <mergeCell ref="C5:E5"/>
    <mergeCell ref="F3:F4"/>
    <mergeCell ref="G3:G4"/>
    <mergeCell ref="A10:B10"/>
    <mergeCell ref="A11:B11"/>
    <mergeCell ref="A12:B12"/>
    <mergeCell ref="AI16:AJ16"/>
    <mergeCell ref="AC2:AJ2"/>
    <mergeCell ref="AI7:AJ7"/>
    <mergeCell ref="AI8:AJ8"/>
    <mergeCell ref="AI9:AJ9"/>
    <mergeCell ref="H3:H4"/>
    <mergeCell ref="A2:L2"/>
    <mergeCell ref="M3:M4"/>
    <mergeCell ref="N3:O3"/>
    <mergeCell ref="I3:I4"/>
    <mergeCell ref="J3:J4"/>
    <mergeCell ref="K3:K4"/>
    <mergeCell ref="P3:R3"/>
    <mergeCell ref="S3:U3"/>
    <mergeCell ref="A7:B7"/>
    <mergeCell ref="A8:B8"/>
    <mergeCell ref="A9:B9"/>
    <mergeCell ref="Y3:Z3"/>
    <mergeCell ref="AG3:AH3"/>
    <mergeCell ref="AG5:AH5"/>
    <mergeCell ref="AG6:AH6"/>
    <mergeCell ref="AG7:AH7"/>
    <mergeCell ref="AG8:AH8"/>
    <mergeCell ref="AG9:AH9"/>
    <mergeCell ref="W3:W4"/>
    <mergeCell ref="C13:E13"/>
    <mergeCell ref="C14:E14"/>
    <mergeCell ref="C6:E6"/>
    <mergeCell ref="C7:E7"/>
    <mergeCell ref="C8:E8"/>
    <mergeCell ref="C9:E9"/>
    <mergeCell ref="A20:B20"/>
    <mergeCell ref="A21:B21"/>
    <mergeCell ref="A22:B22"/>
    <mergeCell ref="C21:E21"/>
    <mergeCell ref="C22:E22"/>
    <mergeCell ref="C16:E16"/>
    <mergeCell ref="C17:E17"/>
    <mergeCell ref="C18:E18"/>
    <mergeCell ref="A14:B14"/>
    <mergeCell ref="C19:E19"/>
    <mergeCell ref="C20:E20"/>
    <mergeCell ref="C15:E15"/>
    <mergeCell ref="A15:B15"/>
    <mergeCell ref="A16:B16"/>
    <mergeCell ref="A17:B17"/>
    <mergeCell ref="A18:B18"/>
    <mergeCell ref="A19:B19"/>
    <mergeCell ref="A13:B13"/>
  </mergeCells>
  <conditionalFormatting sqref="H5 H10:H22 W6:W22">
    <cfRule type="cellIs" dxfId="76" priority="126" operator="equal">
      <formula>"Muy Alta"</formula>
    </cfRule>
    <cfRule type="cellIs" dxfId="75" priority="127" operator="equal">
      <formula>"Alta"</formula>
    </cfRule>
    <cfRule type="cellIs" dxfId="74" priority="128" operator="equal">
      <formula>"Media / Moderada"</formula>
    </cfRule>
    <cfRule type="cellIs" dxfId="73" priority="129" operator="equal">
      <formula>"Baja"</formula>
    </cfRule>
    <cfRule type="cellIs" dxfId="72" priority="130" operator="equal">
      <formula>"Muy baja"</formula>
    </cfRule>
  </conditionalFormatting>
  <conditionalFormatting sqref="J5:J22 Z6:Z22">
    <cfRule type="cellIs" dxfId="71" priority="96" operator="equal">
      <formula>"Catastrófico"</formula>
    </cfRule>
    <cfRule type="cellIs" dxfId="70" priority="97" operator="equal">
      <formula>"Mayor"</formula>
    </cfRule>
    <cfRule type="cellIs" dxfId="69" priority="98" operator="equal">
      <formula>"Moderado"</formula>
    </cfRule>
    <cfRule type="cellIs" dxfId="68" priority="99" operator="equal">
      <formula>"Menor"</formula>
    </cfRule>
    <cfRule type="cellIs" dxfId="67" priority="100" operator="equal">
      <formula>"Leve"</formula>
    </cfRule>
  </conditionalFormatting>
  <conditionalFormatting sqref="AA10:AA22 L10:L22">
    <cfRule type="cellIs" dxfId="66" priority="92" operator="equal">
      <formula>"Zona Extrema"</formula>
    </cfRule>
    <cfRule type="cellIs" dxfId="65" priority="93" operator="equal">
      <formula>"Zona Alta"</formula>
    </cfRule>
    <cfRule type="cellIs" dxfId="64" priority="94" operator="equal">
      <formula>"Zona Moderada"</formula>
    </cfRule>
    <cfRule type="cellIs" dxfId="63" priority="95" operator="equal">
      <formula>"Zona Baja"</formula>
    </cfRule>
  </conditionalFormatting>
  <conditionalFormatting sqref="L5">
    <cfRule type="cellIs" dxfId="62" priority="88" operator="equal">
      <formula>"Zona Extrema"</formula>
    </cfRule>
    <cfRule type="cellIs" dxfId="61" priority="89" operator="equal">
      <formula>"Zona Alta"</formula>
    </cfRule>
    <cfRule type="cellIs" dxfId="60" priority="90" operator="equal">
      <formula>"Zona Moderada"</formula>
    </cfRule>
    <cfRule type="cellIs" dxfId="59" priority="91" operator="equal">
      <formula>"Zona Baja"</formula>
    </cfRule>
  </conditionalFormatting>
  <conditionalFormatting sqref="L6:L9">
    <cfRule type="cellIs" dxfId="58" priority="84" operator="equal">
      <formula>"Zona Extrema"</formula>
    </cfRule>
    <cfRule type="cellIs" dxfId="57" priority="85" operator="equal">
      <formula>"Zona Alta"</formula>
    </cfRule>
    <cfRule type="cellIs" dxfId="56" priority="86" operator="equal">
      <formula>"Zona Moderada"</formula>
    </cfRule>
    <cfRule type="cellIs" dxfId="55" priority="87" operator="equal">
      <formula>"Zona Baja"</formula>
    </cfRule>
  </conditionalFormatting>
  <conditionalFormatting sqref="H6">
    <cfRule type="cellIs" dxfId="54" priority="75" operator="equal">
      <formula>"Muy Alta"</formula>
    </cfRule>
    <cfRule type="cellIs" dxfId="53" priority="76" operator="equal">
      <formula>"Alta"</formula>
    </cfRule>
    <cfRule type="cellIs" dxfId="52" priority="77" operator="equal">
      <formula>"Media / Moderada"</formula>
    </cfRule>
    <cfRule type="cellIs" dxfId="51" priority="78" operator="equal">
      <formula>"Baja"</formula>
    </cfRule>
    <cfRule type="cellIs" dxfId="50" priority="79" operator="equal">
      <formula>"Muy baja"</formula>
    </cfRule>
  </conditionalFormatting>
  <conditionalFormatting sqref="H7">
    <cfRule type="cellIs" dxfId="49" priority="70" operator="equal">
      <formula>"Muy Alta"</formula>
    </cfRule>
    <cfRule type="cellIs" dxfId="48" priority="71" operator="equal">
      <formula>"Alta"</formula>
    </cfRule>
    <cfRule type="cellIs" dxfId="47" priority="72" operator="equal">
      <formula>"Media / Moderada"</formula>
    </cfRule>
    <cfRule type="cellIs" dxfId="46" priority="73" operator="equal">
      <formula>"Baja"</formula>
    </cfRule>
    <cfRule type="cellIs" dxfId="45" priority="74" operator="equal">
      <formula>"Muy baja"</formula>
    </cfRule>
  </conditionalFormatting>
  <conditionalFormatting sqref="H8">
    <cfRule type="cellIs" dxfId="44" priority="65" operator="equal">
      <formula>"Muy Alta"</formula>
    </cfRule>
    <cfRule type="cellIs" dxfId="43" priority="66" operator="equal">
      <formula>"Alta"</formula>
    </cfRule>
    <cfRule type="cellIs" dxfId="42" priority="67" operator="equal">
      <formula>"Media / Moderada"</formula>
    </cfRule>
    <cfRule type="cellIs" dxfId="41" priority="68" operator="equal">
      <formula>"Baja"</formula>
    </cfRule>
    <cfRule type="cellIs" dxfId="40" priority="69" operator="equal">
      <formula>"Muy baja"</formula>
    </cfRule>
  </conditionalFormatting>
  <conditionalFormatting sqref="H9">
    <cfRule type="cellIs" dxfId="39" priority="60" operator="equal">
      <formula>"Muy Alta"</formula>
    </cfRule>
    <cfRule type="cellIs" dxfId="38" priority="61" operator="equal">
      <formula>"Alta"</formula>
    </cfRule>
    <cfRule type="cellIs" dxfId="37" priority="62" operator="equal">
      <formula>"Media / Moderada"</formula>
    </cfRule>
    <cfRule type="cellIs" dxfId="36" priority="63" operator="equal">
      <formula>"Baja"</formula>
    </cfRule>
    <cfRule type="cellIs" dxfId="35" priority="64" operator="equal">
      <formula>"Muy baja"</formula>
    </cfRule>
  </conditionalFormatting>
  <conditionalFormatting sqref="I5">
    <cfRule type="cellIs" dxfId="34" priority="45" operator="equal">
      <formula>"Muy Alta"</formula>
    </cfRule>
    <cfRule type="cellIs" dxfId="33" priority="46" operator="equal">
      <formula>"Alta"</formula>
    </cfRule>
    <cfRule type="cellIs" dxfId="32" priority="47" operator="equal">
      <formula>"Media / Moderada"</formula>
    </cfRule>
    <cfRule type="cellIs" dxfId="31" priority="48" operator="equal">
      <formula>"Baja"</formula>
    </cfRule>
    <cfRule type="cellIs" dxfId="30" priority="49" operator="equal">
      <formula>"Muy baja"</formula>
    </cfRule>
  </conditionalFormatting>
  <conditionalFormatting sqref="W5">
    <cfRule type="cellIs" dxfId="29" priority="40" operator="equal">
      <formula>"Muy Alta"</formula>
    </cfRule>
    <cfRule type="cellIs" dxfId="28" priority="41" operator="equal">
      <formula>"Alta"</formula>
    </cfRule>
    <cfRule type="cellIs" dxfId="27" priority="42" operator="equal">
      <formula>"Media / Moderada"</formula>
    </cfRule>
    <cfRule type="cellIs" dxfId="26" priority="43" operator="equal">
      <formula>"Baja"</formula>
    </cfRule>
    <cfRule type="cellIs" dxfId="25" priority="44" operator="equal">
      <formula>"Muy baja"</formula>
    </cfRule>
  </conditionalFormatting>
  <conditionalFormatting sqref="Z5">
    <cfRule type="cellIs" dxfId="24" priority="30" operator="equal">
      <formula>"Catastrófico"</formula>
    </cfRule>
    <cfRule type="cellIs" dxfId="23" priority="31" operator="equal">
      <formula>"Mayor"</formula>
    </cfRule>
    <cfRule type="cellIs" dxfId="22" priority="32" operator="equal">
      <formula>"Moderado"</formula>
    </cfRule>
    <cfRule type="cellIs" dxfId="21" priority="33" operator="equal">
      <formula>"Menor"</formula>
    </cfRule>
    <cfRule type="cellIs" dxfId="20" priority="34" operator="equal">
      <formula>"Leve"</formula>
    </cfRule>
  </conditionalFormatting>
  <conditionalFormatting sqref="AA5">
    <cfRule type="cellIs" dxfId="19" priority="21" operator="equal">
      <formula>"Zona Extrema"</formula>
    </cfRule>
    <cfRule type="cellIs" dxfId="18" priority="22" operator="equal">
      <formula>"Zona Alta"</formula>
    </cfRule>
    <cfRule type="cellIs" dxfId="17" priority="23" operator="equal">
      <formula>"Zona Moderada"</formula>
    </cfRule>
    <cfRule type="cellIs" dxfId="16" priority="24" operator="equal">
      <formula>"Zona Baja"</formula>
    </cfRule>
  </conditionalFormatting>
  <conditionalFormatting sqref="AA6">
    <cfRule type="cellIs" dxfId="15" priority="17" operator="equal">
      <formula>"Zona Extrema"</formula>
    </cfRule>
    <cfRule type="cellIs" dxfId="14" priority="18" operator="equal">
      <formula>"Zona Alta"</formula>
    </cfRule>
    <cfRule type="cellIs" dxfId="13" priority="19" operator="equal">
      <formula>"Zona Moderada"</formula>
    </cfRule>
    <cfRule type="cellIs" dxfId="12" priority="20" operator="equal">
      <formula>"Zona Baja"</formula>
    </cfRule>
  </conditionalFormatting>
  <conditionalFormatting sqref="AA7">
    <cfRule type="cellIs" dxfId="11" priority="13" operator="equal">
      <formula>"Zona Extrema"</formula>
    </cfRule>
    <cfRule type="cellIs" dxfId="10" priority="14" operator="equal">
      <formula>"Zona Alta"</formula>
    </cfRule>
    <cfRule type="cellIs" dxfId="9" priority="15" operator="equal">
      <formula>"Zona Moderada"</formula>
    </cfRule>
    <cfRule type="cellIs" dxfId="8" priority="16" operator="equal">
      <formula>"Zona Baja"</formula>
    </cfRule>
  </conditionalFormatting>
  <conditionalFormatting sqref="AA8">
    <cfRule type="cellIs" dxfId="7" priority="9" operator="equal">
      <formula>"Zona Extrema"</formula>
    </cfRule>
    <cfRule type="cellIs" dxfId="6" priority="10" operator="equal">
      <formula>"Zona Alta"</formula>
    </cfRule>
    <cfRule type="cellIs" dxfId="5" priority="11" operator="equal">
      <formula>"Zona Moderada"</formula>
    </cfRule>
    <cfRule type="cellIs" dxfId="4" priority="12" operator="equal">
      <formula>"Zona Baja"</formula>
    </cfRule>
  </conditionalFormatting>
  <conditionalFormatting sqref="AA9">
    <cfRule type="cellIs" dxfId="3" priority="5" operator="equal">
      <formula>"Zona Extrema"</formula>
    </cfRule>
    <cfRule type="cellIs" dxfId="2" priority="6" operator="equal">
      <formula>"Zona Alta"</formula>
    </cfRule>
    <cfRule type="cellIs" dxfId="1" priority="7" operator="equal">
      <formula>"Zona Moderada"</formula>
    </cfRule>
    <cfRule type="cellIs" dxfId="0" priority="8" operator="equal">
      <formula>"Zona Baja"</formula>
    </cfRule>
  </conditionalFormatting>
  <dataValidations count="13">
    <dataValidation type="list" allowBlank="1" showInputMessage="1" showErrorMessage="1" sqref="A5:B22" xr:uid="{CC8EE6A2-149B-429D-BD27-63C192B2DA54}">
      <formula1>$A$137:$A$152</formula1>
    </dataValidation>
    <dataValidation type="list" allowBlank="1" showInputMessage="1" showErrorMessage="1" sqref="F5:F22" xr:uid="{00000000-0002-0000-0700-000001000000}">
      <formula1>$C$137:$C$143</formula1>
    </dataValidation>
    <dataValidation type="list" allowBlank="1" showInputMessage="1" showErrorMessage="1" sqref="G5:G22" xr:uid="{00000000-0002-0000-0700-000002000000}">
      <formula1>$D$137:$D$141</formula1>
    </dataValidation>
    <dataValidation type="list" allowBlank="1" showInputMessage="1" showErrorMessage="1" sqref="J5:J22" xr:uid="{00000000-0002-0000-0700-000003000000}">
      <formula1>$E$137:$E$141</formula1>
    </dataValidation>
    <dataValidation type="list" allowBlank="1" showInputMessage="1" showErrorMessage="1" sqref="N5:O22" xr:uid="{00000000-0002-0000-0700-000004000000}">
      <formula1>$N$1048541:$N$1048542</formula1>
    </dataValidation>
    <dataValidation type="list" allowBlank="1" showInputMessage="1" showErrorMessage="1" sqref="Q5:Q22" xr:uid="{00000000-0002-0000-0700-000005000000}">
      <formula1>$Q$1048541:$Q$1048542</formula1>
    </dataValidation>
    <dataValidation type="list" allowBlank="1" showInputMessage="1" showErrorMessage="1" sqref="S5:S22" xr:uid="{00000000-0002-0000-0700-000006000000}">
      <formula1>$S$1048541:$S$1048542</formula1>
    </dataValidation>
    <dataValidation type="list" allowBlank="1" showInputMessage="1" showErrorMessage="1" sqref="T5:T22" xr:uid="{00000000-0002-0000-0700-000007000000}">
      <formula1>$T$1048541:$T$1048542</formula1>
    </dataValidation>
    <dataValidation type="list" allowBlank="1" showInputMessage="1" showErrorMessage="1" sqref="U5:U22" xr:uid="{00000000-0002-0000-0700-000008000000}">
      <formula1>$U$1048541:$U$1048542</formula1>
    </dataValidation>
    <dataValidation type="list" allowBlank="1" showInputMessage="1" showErrorMessage="1" sqref="P5:P22" xr:uid="{00000000-0002-0000-0700-000009000000}">
      <formula1>$P$1048541:$P$1048576</formula1>
    </dataValidation>
    <dataValidation type="list" allowBlank="1" showInputMessage="1" showErrorMessage="1" sqref="W5:W22" xr:uid="{00000000-0002-0000-0700-00000A000000}">
      <formula1>$W$1048539:$W$1048576</formula1>
    </dataValidation>
    <dataValidation type="list" allowBlank="1" showInputMessage="1" showErrorMessage="1" sqref="Z5:Z22" xr:uid="{00000000-0002-0000-0700-00000B000000}">
      <formula1>$Z$1048539:$Z$1048576</formula1>
    </dataValidation>
    <dataValidation type="list" allowBlank="1" showInputMessage="1" showErrorMessage="1" sqref="AB5:AB22" xr:uid="{00000000-0002-0000-0700-00000C000000}">
      <formula1>$AB$1048540:$AB$1048576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Cesar Henriquez Nieves</cp:lastModifiedBy>
  <cp:lastPrinted>2023-01-31T14:06:20Z</cp:lastPrinted>
  <dcterms:created xsi:type="dcterms:W3CDTF">2015-06-05T18:17:20Z</dcterms:created>
  <dcterms:modified xsi:type="dcterms:W3CDTF">2023-01-31T14:15:10Z</dcterms:modified>
</cp:coreProperties>
</file>