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pao_f\Desktop\"/>
    </mc:Choice>
  </mc:AlternateContent>
  <xr:revisionPtr revIDLastSave="0" documentId="8_{11CE3C77-6394-43D1-B11D-BD43445CEB1C}" xr6:coauthVersionLast="47" xr6:coauthVersionMax="47" xr10:uidLastSave="{00000000-0000-0000-0000-000000000000}"/>
  <workbookProtection workbookAlgorithmName="SHA-512" workbookHashValue="4eE1nCC6KId2Kts6kt2qwUdarHj756Ql0Qw/99SvWlOfmRquZyBExl8itc18ExPh0fslewv2FgYTtQmycm2ClA==" workbookSaltValue="HCUYyfthsafOCveojUHtUA==" workbookSpinCount="100000" lockStructure="1"/>
  <bookViews>
    <workbookView showSheetTabs="0" xWindow="-120" yWindow="-120" windowWidth="20730" windowHeight="11040" activeTab="7" xr2:uid="{00000000-000D-0000-FFFF-FFFF00000000}"/>
  </bookViews>
  <sheets>
    <sheet name="PORTADA" sheetId="7" r:id="rId1"/>
    <sheet name="1. RIESGO CORRUPCIÓN" sheetId="2" r:id="rId2"/>
    <sheet name="2. ESTRATEGIA ANTITRÁMITRES" sheetId="8" r:id="rId3"/>
    <sheet name="3. RENDICIÓN DE CUENTAS" sheetId="9" r:id="rId4"/>
    <sheet name="4. ATENCIÓN AL CIUDADANO" sheetId="10" r:id="rId5"/>
    <sheet name="5. TRANSPARENCIA" sheetId="11" r:id="rId6"/>
    <sheet name="6. OTRAS INICIATIVAS" sheetId="12" r:id="rId7"/>
    <sheet name="ANEXO - MAPA RIESGOS CORRUPCION" sheetId="13" r:id="rId8"/>
  </sheets>
  <definedNames>
    <definedName name="_xlnm._FilterDatabase" localSheetId="1" hidden="1">'1. RIESGO CORRUPCIÓN'!$A$5:$L$12</definedName>
    <definedName name="_xlnm._FilterDatabase" localSheetId="2" hidden="1">'2. ESTRATEGIA ANTITRÁMITRES'!$A$5:$P$5</definedName>
    <definedName name="_xlnm._FilterDatabase" localSheetId="3" hidden="1">'3. RENDICIÓN DE CUENTAS'!$A$5:$L$5</definedName>
    <definedName name="_xlnm._FilterDatabase" localSheetId="4" hidden="1">'4. ATENCIÓN AL CIUDADANO'!$A$5:$L$11</definedName>
    <definedName name="_xlnm._FilterDatabase" localSheetId="5" hidden="1">'5. TRANSPARENCIA'!$A$5:$L$13</definedName>
    <definedName name="_xlnm._FilterDatabase" localSheetId="6" hidden="1">'6. OTRAS INICIATIVAS'!$A$5:$L$6</definedName>
    <definedName name="_xlnm._FilterDatabase" localSheetId="7" hidden="1">'ANEXO - MAPA RIESGOS CORRUPCION'!$AD$1:$AD$1048543</definedName>
    <definedName name="_xlnm.Print_Area" localSheetId="6">'6. OTRAS INICIATIVAS'!$A$1:$L$6</definedName>
    <definedName name="_xlnm.Print_Area" localSheetId="0">PORTADA!$A$1:$L$32</definedName>
    <definedName name="_xlnm.Print_Titles" localSheetId="1">'1. RIESGO CORRUPCIÓN'!$1:$4</definedName>
    <definedName name="_xlnm.Print_Titles" localSheetId="3">'3. RENDICIÓN DE CUENTAS'!$1:$5</definedName>
    <definedName name="_xlnm.Print_Titles" localSheetId="4">'4. ATENCIÓN AL CIUDADANO'!$1:$4</definedName>
    <definedName name="_xlnm.Print_Titles" localSheetId="5">'5. TRANSPARENCIA'!$1:$5</definedName>
    <definedName name="_xlnm.Print_Titles" localSheetId="7">'ANEXO - MAPA RIESGOS CORRUPCION'!$1:$1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3" l="1"/>
  <c r="I10" i="13" s="1"/>
  <c r="K10" i="13"/>
  <c r="R10" i="13"/>
  <c r="Y10" i="13"/>
  <c r="AA10" i="13"/>
  <c r="AA7" i="13"/>
  <c r="AA6" i="13"/>
  <c r="V10" i="13" l="1"/>
  <c r="X10" i="13" s="1"/>
  <c r="L10" i="13"/>
  <c r="Y13" i="13"/>
  <c r="V8" i="13"/>
  <c r="H5" i="13" l="1"/>
  <c r="H6" i="13"/>
  <c r="AA22" i="13" l="1"/>
  <c r="AA21" i="13"/>
  <c r="AA20" i="13"/>
  <c r="AA19" i="13"/>
  <c r="AA18" i="13"/>
  <c r="AA17" i="13"/>
  <c r="AA16" i="13"/>
  <c r="AA15" i="13"/>
  <c r="AA14" i="13"/>
  <c r="AA13" i="13"/>
  <c r="AA12" i="13"/>
  <c r="AA11" i="13"/>
  <c r="AA9" i="13"/>
  <c r="AA8" i="13"/>
  <c r="AA5" i="13"/>
  <c r="Y22" i="13"/>
  <c r="Y21" i="13"/>
  <c r="Y20" i="13"/>
  <c r="Y19" i="13"/>
  <c r="Y18" i="13"/>
  <c r="Y17" i="13"/>
  <c r="Y16" i="13"/>
  <c r="Y15" i="13"/>
  <c r="Y14" i="13"/>
  <c r="Y12" i="13"/>
  <c r="Y11" i="13"/>
  <c r="Y9" i="13"/>
  <c r="Y6" i="13"/>
  <c r="Y5" i="13"/>
  <c r="H22" i="13"/>
  <c r="I22" i="13" s="1"/>
  <c r="H21" i="13"/>
  <c r="L21" i="13" s="1"/>
  <c r="H20" i="13"/>
  <c r="L20" i="13" s="1"/>
  <c r="H19" i="13"/>
  <c r="I19" i="13" s="1"/>
  <c r="H18" i="13"/>
  <c r="L18" i="13" s="1"/>
  <c r="H17" i="13"/>
  <c r="L17" i="13" s="1"/>
  <c r="H16" i="13"/>
  <c r="L16" i="13" s="1"/>
  <c r="H15" i="13"/>
  <c r="L15" i="13" s="1"/>
  <c r="H14" i="13"/>
  <c r="I14" i="13" s="1"/>
  <c r="H13" i="13"/>
  <c r="L13" i="13" s="1"/>
  <c r="H12" i="13"/>
  <c r="L12" i="13" s="1"/>
  <c r="H11" i="13"/>
  <c r="I11" i="13" s="1"/>
  <c r="H9" i="13"/>
  <c r="I9" i="13" s="1"/>
  <c r="H8" i="13"/>
  <c r="I8" i="13" s="1"/>
  <c r="X8" i="13" s="1"/>
  <c r="H7" i="13"/>
  <c r="I7" i="13" s="1"/>
  <c r="I6" i="13"/>
  <c r="L5" i="13"/>
  <c r="R22" i="13"/>
  <c r="R21" i="13"/>
  <c r="R20" i="13"/>
  <c r="R19" i="13"/>
  <c r="R18" i="13"/>
  <c r="R17" i="13"/>
  <c r="R16" i="13"/>
  <c r="R15" i="13"/>
  <c r="R14" i="13"/>
  <c r="R13" i="13"/>
  <c r="R12" i="13"/>
  <c r="R11" i="13"/>
  <c r="R9" i="13"/>
  <c r="R8" i="13"/>
  <c r="R7" i="13"/>
  <c r="R6" i="13"/>
  <c r="R5" i="13"/>
  <c r="K6" i="13"/>
  <c r="K22" i="13"/>
  <c r="K21" i="13"/>
  <c r="K20" i="13"/>
  <c r="K19" i="13"/>
  <c r="K18" i="13"/>
  <c r="K17" i="13"/>
  <c r="K16" i="13"/>
  <c r="K15" i="13"/>
  <c r="K14" i="13"/>
  <c r="K13" i="13"/>
  <c r="K12" i="13"/>
  <c r="K11" i="13"/>
  <c r="K9" i="13"/>
  <c r="K8" i="13"/>
  <c r="K7" i="13"/>
  <c r="Y7" i="13" s="1"/>
  <c r="K5" i="13"/>
  <c r="V11" i="13" l="1"/>
  <c r="X11" i="13" s="1"/>
  <c r="L11" i="13"/>
  <c r="L22" i="13"/>
  <c r="I18" i="13"/>
  <c r="V18" i="13" s="1"/>
  <c r="X18" i="13" s="1"/>
  <c r="V7" i="13"/>
  <c r="X7" i="13" s="1"/>
  <c r="V22" i="13"/>
  <c r="X22" i="13" s="1"/>
  <c r="I16" i="13"/>
  <c r="V16" i="13" s="1"/>
  <c r="X16" i="13" s="1"/>
  <c r="V14" i="13"/>
  <c r="X14" i="13" s="1"/>
  <c r="V19" i="13"/>
  <c r="X19" i="13" s="1"/>
  <c r="I17" i="13"/>
  <c r="V17" i="13" s="1"/>
  <c r="X17" i="13" s="1"/>
  <c r="V9" i="13"/>
  <c r="X9" i="13" s="1"/>
  <c r="V6" i="13"/>
  <c r="X6" i="13" s="1"/>
  <c r="Y8" i="13"/>
  <c r="I20" i="13"/>
  <c r="V20" i="13" s="1"/>
  <c r="X20" i="13" s="1"/>
  <c r="L19" i="13"/>
  <c r="I13" i="13"/>
  <c r="V13" i="13" s="1"/>
  <c r="X13" i="13" s="1"/>
  <c r="I21" i="13"/>
  <c r="V21" i="13" s="1"/>
  <c r="X21" i="13" s="1"/>
  <c r="I15" i="13"/>
  <c r="V15" i="13" s="1"/>
  <c r="X15" i="13" s="1"/>
  <c r="L14" i="13"/>
  <c r="I12" i="13"/>
  <c r="V12" i="13" s="1"/>
  <c r="X12" i="13" s="1"/>
  <c r="L7" i="13"/>
  <c r="L9" i="13"/>
  <c r="L8" i="13"/>
  <c r="L6" i="13"/>
  <c r="I5" i="13"/>
  <c r="V5" i="13" l="1"/>
  <c r="X5" i="13" s="1"/>
</calcChain>
</file>

<file path=xl/sharedStrings.xml><?xml version="1.0" encoding="utf-8"?>
<sst xmlns="http://schemas.openxmlformats.org/spreadsheetml/2006/main" count="659" uniqueCount="298">
  <si>
    <t>OBJETIVO:</t>
  </si>
  <si>
    <t>Implementar acciones de control y seguimiento que permitan al Banco Inmobiliario de Floridablanca - BIF, administrar la probabilidad de ocurrencia de los eventos de riesgo identificados en el Mapa de Riesgos de Corrupción.</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</si>
  <si>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</si>
  <si>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</si>
  <si>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 xml:space="preserve">
Regresar al INICIO</t>
  </si>
  <si>
    <t>SUBCOMPONENTE</t>
  </si>
  <si>
    <t>ACTIVIDAD</t>
  </si>
  <si>
    <t>META / PRODUCTO</t>
  </si>
  <si>
    <t>RESPONSABLE</t>
  </si>
  <si>
    <t>FECHA 
INICIAL</t>
  </si>
  <si>
    <t>FECHA 
FINAL</t>
  </si>
  <si>
    <t>Política de Administración de Riesgos</t>
  </si>
  <si>
    <t>Construcción del Mapa de Riesgos de Corrupción</t>
  </si>
  <si>
    <t>Seguimiento</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</si>
  <si>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</si>
  <si>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</si>
  <si>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</si>
  <si>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</si>
  <si>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</si>
  <si>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</si>
  <si>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</si>
  <si>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Ejecutar acciones orientadas a la simplificación, estandarización, optimización, automatización y eliminación de aquellos trámites o procedimientos que sean innecesarios, logrando más eficiencia y efectividad en la prestación de los servicios.</t>
  </si>
  <si>
    <t>Los recursos asignados a la Estrategia Antitrámites se encuentran representados en el talento humano vinculado al Banco Inmobiliario de Floridablanca - BIF.</t>
  </si>
  <si>
    <t>Los recursos asignados al Componente Rendición de Cuentas a la Ciudadanía se encuentran representados en el talento humano vinculado al Banco Inmobiliario de Floridablanca - BIF.</t>
  </si>
  <si>
    <t>Los recursos asignados al Componente Mejoramiento de la Atención al Ciudadano se encuentran representados en el talento humano vinculado al Banco Inmobiliario de Floridablanca - BIF.</t>
  </si>
  <si>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</si>
  <si>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</si>
  <si>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t>Combatir y prevenir la corrupción mediante la promoción de los acuerdos y protocolos éticos establecidos en el Código de Integridad, que sirvan para establecer parámetros de comportamiento en la actuación de los servidores públicos.</t>
  </si>
  <si>
    <t>Los recursos asignados al Componente "Otras Iniciativas Adicionales" se encuentran representados en el talento humano vinculado al Banco Inmobiliario de Floridablanca - BIF, especialmente el Profesional Especializado del Área Administrativa - Talento Humano.</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</si>
  <si>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</si>
  <si>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Incorporación y entrega de las áreas de cesión a favor del municipio.</t>
  </si>
  <si>
    <t>Matrícula de arrendadores.</t>
  </si>
  <si>
    <t>Inscrito</t>
  </si>
  <si>
    <t>FECHA INICIAL</t>
  </si>
  <si>
    <t>Aprestamiento institucional para promover la rendición de cuentas</t>
  </si>
  <si>
    <t>Preparación para la rendición de cuentas</t>
  </si>
  <si>
    <t>Dirección General
Secretaría General y Administrativa</t>
  </si>
  <si>
    <t>Designación de un equipo de trabajo interno para que lidere el proceso de rendición de cuentas de la Entidad.</t>
  </si>
  <si>
    <t>PROCESO</t>
  </si>
  <si>
    <t>RIESGO DE CORRUPCIÓN</t>
  </si>
  <si>
    <t>CLASIFICACIÓN DEL RIESGO</t>
  </si>
  <si>
    <t>PROBABILIDAD 
INHERENTE</t>
  </si>
  <si>
    <t>%</t>
  </si>
  <si>
    <t>ZONA DE RIESGO INHERENTE</t>
  </si>
  <si>
    <t>PARTE N° 1 - IDENTIFICACIÓN DEL RIESGO DE CORRUPCIÓN</t>
  </si>
  <si>
    <t>DESCRIPCIÓN DEL CONTROL</t>
  </si>
  <si>
    <t>AFECTACIÓN</t>
  </si>
  <si>
    <t>Probabilidad</t>
  </si>
  <si>
    <t>Impacto</t>
  </si>
  <si>
    <t>Tipo</t>
  </si>
  <si>
    <t>Cómo se Implementa</t>
  </si>
  <si>
    <t>Frecuencia</t>
  </si>
  <si>
    <t>Evidencia</t>
  </si>
  <si>
    <t>PROBABILIDAD RESIDUAL</t>
  </si>
  <si>
    <t>PROBABILIDAD RESIDUAL 
FINAL</t>
  </si>
  <si>
    <t>ZONA 
DE RIESGO 
FINAL</t>
  </si>
  <si>
    <t>PARTE N° 2 - VALORACIÓN DEL RIESGO</t>
  </si>
  <si>
    <t>PLAN DE ACCIÓN</t>
  </si>
  <si>
    <t>FECHA IMPLEMENTACIÓN</t>
  </si>
  <si>
    <t>PARTE N° 3 - PLANES DE ACCIÓN (APLICAN PARA LA OPCIÓN DE TRATAMIENTO "REDUCIR")</t>
  </si>
  <si>
    <t>Dirección Estratégica</t>
  </si>
  <si>
    <t>Comunicación Estratégica</t>
  </si>
  <si>
    <t>Planes</t>
  </si>
  <si>
    <t>Gestión de Administración de Inmuebles Municipales</t>
  </si>
  <si>
    <t>Gestión de Vivienda de Interés Social</t>
  </si>
  <si>
    <t>Gestión de Proyectos</t>
  </si>
  <si>
    <t>Gestión Territorial</t>
  </si>
  <si>
    <t>Gestión de Control de Actvidad Inmobiliaria</t>
  </si>
  <si>
    <t>Sistemas</t>
  </si>
  <si>
    <t>Gestión Documental y Archivo</t>
  </si>
  <si>
    <t>Secretaría General y Administrativa</t>
  </si>
  <si>
    <t>Control Interno</t>
  </si>
  <si>
    <t>Gestión Jurídica</t>
  </si>
  <si>
    <t>Gestión de Talento Humano</t>
  </si>
  <si>
    <t>Gestión Financiera</t>
  </si>
  <si>
    <t>Gestión de Almacén e Inventarios</t>
  </si>
  <si>
    <t>Fraude externo</t>
  </si>
  <si>
    <t>Fraude interno</t>
  </si>
  <si>
    <t>Fallas tecnológicas</t>
  </si>
  <si>
    <t>Relaciones laborales</t>
  </si>
  <si>
    <t>Ejecución y administración de procesos</t>
  </si>
  <si>
    <t>Usuarios, productos y prácticas</t>
  </si>
  <si>
    <t>Daños a activos fijos / eventos externos</t>
  </si>
  <si>
    <t>Máximo dos (2) veces por año.</t>
  </si>
  <si>
    <t>Entre tres (3) y veinticuatro (24) veces por año.</t>
  </si>
  <si>
    <t>Entre veinticinco (25) y quinientas (500) veces por año.</t>
  </si>
  <si>
    <t>Más de cinco mil (5000) veces por año.</t>
  </si>
  <si>
    <t>Entre quinientas una (501) y cinco mil (5000) veces por año.</t>
  </si>
  <si>
    <t>Menor</t>
  </si>
  <si>
    <t>Moderado</t>
  </si>
  <si>
    <t>Mayor</t>
  </si>
  <si>
    <t>Catastrófico</t>
  </si>
  <si>
    <t>Leve</t>
  </si>
  <si>
    <t>FRECUENCIA  ACTIVIDAD 
CONLLEVA AL RIESGO (AÑO)</t>
  </si>
  <si>
    <t>Si</t>
  </si>
  <si>
    <t>-</t>
  </si>
  <si>
    <t>Se 
Documenta</t>
  </si>
  <si>
    <t>Preventivo
25%</t>
  </si>
  <si>
    <t>Detectivo
15%</t>
  </si>
  <si>
    <t>Correctivo
10%</t>
  </si>
  <si>
    <t>Manual
15%</t>
  </si>
  <si>
    <t>Automático
25%</t>
  </si>
  <si>
    <r>
      <t xml:space="preserve">IMPACTO INHERENTE </t>
    </r>
    <r>
      <rPr>
        <i/>
        <sz val="10"/>
        <color rgb="FFC00000"/>
        <rFont val="Calibri"/>
        <family val="2"/>
        <scheme val="minor"/>
      </rPr>
      <t>(moderado, mayor o catastrófico)</t>
    </r>
  </si>
  <si>
    <t>ATRIBUTOS DE EFICIENCIA</t>
  </si>
  <si>
    <t>ATRIBUTOS INFORMATIVOS</t>
  </si>
  <si>
    <t>Sin Documentar</t>
  </si>
  <si>
    <t>Continua</t>
  </si>
  <si>
    <t>Aleatoria</t>
  </si>
  <si>
    <t>Con registro</t>
  </si>
  <si>
    <t>Sin registro</t>
  </si>
  <si>
    <t>Calificación 
%</t>
  </si>
  <si>
    <t>Muy Baja</t>
  </si>
  <si>
    <t>Baja</t>
  </si>
  <si>
    <t>Media / Moderada</t>
  </si>
  <si>
    <t>Muy Alta</t>
  </si>
  <si>
    <t>Alta</t>
  </si>
  <si>
    <r>
      <t xml:space="preserve">TRATAMIENTO
</t>
    </r>
    <r>
      <rPr>
        <i/>
        <sz val="10"/>
        <color rgb="FFC00000"/>
        <rFont val="Calibri"/>
        <family val="2"/>
        <scheme val="minor"/>
      </rPr>
      <t>(nunca "aceptar" para riesgos de corrupción)</t>
    </r>
  </si>
  <si>
    <t>(moderado, mayor o catastrófico)</t>
  </si>
  <si>
    <t>IMPACTO 
RESIDUAL FINAL</t>
  </si>
  <si>
    <t xml:space="preserve">IMPACTO 
RESIDUAL </t>
  </si>
  <si>
    <t>DIAGNÓSTICO:</t>
  </si>
  <si>
    <t>Promoción de Acuerdos, Compromisos y Protocolos Éticos</t>
  </si>
  <si>
    <t>BIF2021*</t>
  </si>
  <si>
    <t>Uso de incentivos para el favorecimiento de terceros debido a abuso de confianza del funcionario y/o contratista.</t>
  </si>
  <si>
    <t>Realizar las modificaciones al presupuesto de la entidad sin aportar los soportes necesarios favoreciendo el pago de cuentas a terceros.</t>
  </si>
  <si>
    <t>Seguimiento de los procedimientos correspondientes para las modificaciones del presupuesto de la entidad.</t>
  </si>
  <si>
    <t>Que todos los estudios realizados sean direccionados por los parámetros estipulados en el manual de contratación, de acuerdo con la Ley y los requisitos técnicos, de igual manera que estén ajustados al proyecto formulado.</t>
  </si>
  <si>
    <t>Debilidad en la planeación contractual institucional al no identificar claramente las necesidades de contratación.</t>
  </si>
  <si>
    <t>Debilidad en el proceso de verificación de los soportes de los procesos contractuales debido a tráfico de influencias para favorecer a terceras personas.</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</si>
  <si>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</si>
  <si>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</si>
  <si>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Direccionamiento de los procesos de vinculación de personal a favor de terceros, debido a intereses personales.</t>
  </si>
  <si>
    <t>Proveer mediante el sistema de carrera los empleos de la Entidad a través de la Comisión Nacional del Servicio Civil.</t>
  </si>
  <si>
    <t>Aprobación de la adquisición de bienes sin cumplir con las especificaciones técnicas requeridas en favor de un proveedor determinado, debido a deficiencias y manipulación de los estudios previos.</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</si>
  <si>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</si>
  <si>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</si>
  <si>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Aceptar 
el Riesgo</t>
  </si>
  <si>
    <t>Reducir 
el Riesgo</t>
  </si>
  <si>
    <t>Evitar 
el Riesgo</t>
  </si>
  <si>
    <t>Compartir 
el Riesgo</t>
  </si>
  <si>
    <t>PERIODICIDAD DEL SEGUIMIENTO</t>
  </si>
  <si>
    <t>Cuatrimestral</t>
  </si>
  <si>
    <t>Diario</t>
  </si>
  <si>
    <t>Base de datos con la información de los traslados presupuestales realizados
(Valor de los traslados realizados / Valor del presupuesto de la vigencia) * 100%</t>
  </si>
  <si>
    <t>Monitoreo de los requisitos legales de cada contrato (N° de monitoreos realizados)</t>
  </si>
  <si>
    <t>Verificación legal de los documentos soportes del contratista (Documentos verificados de las hojas de vida)</t>
  </si>
  <si>
    <t>Anual</t>
  </si>
  <si>
    <t>Realizar el acuerdo de convocatoria con la CNSC. Actualización del manual de funciones y su contenido. Reportar las vacantes definitivas
a la CNSC.</t>
  </si>
  <si>
    <t>Actas y listados de asistencia a las capacitaciones y/o socializaciones en temas de gestión documental.</t>
  </si>
  <si>
    <t>FECHA 
DE CORTE:</t>
  </si>
  <si>
    <t>SEGUIMIENTO SEGUNDA LÍNEA DE DEFENSA</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</si>
  <si>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5) emitida en el mes de diciembre de 2020.</t>
  </si>
  <si>
    <t>Un (1) Mapa de Riesgos de Corrupción (MRC) elaborado y aprobado.</t>
  </si>
  <si>
    <t>Una (1) actividad de socialización sobre la estructura y responsabilidades del PAAC y el MRC.</t>
  </si>
  <si>
    <t>Profesional Especializado - 
Control Interno</t>
  </si>
  <si>
    <t>Racionalización 
Administrativa</t>
  </si>
  <si>
    <t>Inscripción 
de Trámite</t>
  </si>
  <si>
    <t>Racionalización 
Normativa</t>
  </si>
  <si>
    <t>Racionalización 
Tecnológica</t>
  </si>
  <si>
    <t>Inscrito y Publicado en SUIT</t>
  </si>
  <si>
    <t>Promover a través de la página web, redes sociales y diferentes medios, la invitacion a los usuarios y grupos de interés a participar en la Audiencia Publica de Rendición de Cuentas.</t>
  </si>
  <si>
    <t>Profesional Universitario - 
Gestión de TIC'S</t>
  </si>
  <si>
    <t>Ejecución y evaluación de la estrategia de rendición de cuentas</t>
  </si>
  <si>
    <t>Dirección General</t>
  </si>
  <si>
    <t>Evidencia de Participación del BIF en la Audiencia Pública</t>
  </si>
  <si>
    <t>Talento 
Humano</t>
  </si>
  <si>
    <t>Una (1) campaña realizada.</t>
  </si>
  <si>
    <t>Profesional Especializado - Talento Humano</t>
  </si>
  <si>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</si>
  <si>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En los años anteriores (y se proyecta igual en el actual) el Banco Inmobiliario de Floridablanca - BIF se adhiere a la Estrategia de Rendición de Cuentas determinada por la Administración Municipal de Floridablanca.</t>
  </si>
  <si>
    <t xml:space="preserve">Mínimo una (1) reunión del grupo de trabajo designado </t>
  </si>
  <si>
    <t>Coordinación de Actividades a través de los medios logísticos determinados para ello.</t>
  </si>
  <si>
    <t>Mínimo dos (2) publicaciones o invitaciones a través de redes sociales y página web (una en cada medio).</t>
  </si>
  <si>
    <t>Doce (12) estados financieros elaborados y publicados dentro del mes siguiente a su fecha de corte.</t>
  </si>
  <si>
    <t>Doce (12) ejecuciones presupuestales elaboradas y publicadas dentro del mes siguiente a su fecha de corte.</t>
  </si>
  <si>
    <t>Profesional Universitario - Gestión Contable</t>
  </si>
  <si>
    <t>Lineamientos de Transparencia Activa</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</si>
  <si>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</si>
  <si>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</si>
  <si>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</si>
  <si>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Citerios Diferenciales de Accesibilidad</t>
  </si>
  <si>
    <t>Página web disponible con cumplimiento de criterios AAA</t>
  </si>
  <si>
    <t>Monitoreo del Acceso a la Información Pública</t>
  </si>
  <si>
    <t>Dos (2) informes semestrales emitidos y publicados.</t>
  </si>
  <si>
    <t>Instrumentos de Gestión de la Información</t>
  </si>
  <si>
    <t>Garantizar la publicidad (y actualización, si llegara a ser necesaria) del inventario de activos de información.</t>
  </si>
  <si>
    <t>Inventario de activos de información actualizado y publicado.</t>
  </si>
  <si>
    <t>Fortalecimiento de los Canales de Atención</t>
  </si>
  <si>
    <t>Llevar a cabo una campaña estimulando a la ciudadanía para usar el chat virtual dispuesto por la Entidad.</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</si>
  <si>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</si>
  <si>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</si>
  <si>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</si>
  <si>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t>Normativo 
y Procedimental</t>
  </si>
  <si>
    <t>Posibilidad de que un auditor oculte, distorsione o tergiverse, situaciones observadas en desarrollo de las diferentes auditorías internas, con el objetivo de favorecer a un tercero y/o a cambio de un beneficio personal.</t>
  </si>
  <si>
    <t>Profesional Universitario - 
Gestion Financiera</t>
  </si>
  <si>
    <t>Profesional Especializado -  
Talento Humano</t>
  </si>
  <si>
    <t>Técnico Operativo - 
Almacén e Inventarios</t>
  </si>
  <si>
    <t>Técnico Operativo -
Gestión Documental</t>
  </si>
  <si>
    <t>Profesional Especializado -  
Control Interno</t>
  </si>
  <si>
    <t>Profesional Universitario - 
Gestión Financiera</t>
  </si>
  <si>
    <t>Garantizar que la página web de la Entidad cumpla con los criterios de accesibilidad AAA.</t>
  </si>
  <si>
    <t>Pérdida de la informacion por mala custodia de los archivos de gestión con el objetivo de obtener un beneficio personal.</t>
  </si>
  <si>
    <t>Implementar un software para el manejo de los expedientes urbanos.</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</si>
  <si>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</si>
  <si>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</si>
  <si>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</si>
  <si>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</si>
  <si>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</si>
  <si>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</si>
  <si>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Profesional Universitario - Gestión Financiera
Técnico Operativo 
 - Gestion Financiera</t>
  </si>
  <si>
    <t>Tener el proyecto y que no se desarrolle, las actividades del mismo.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</si>
  <si>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</si>
  <si>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</si>
  <si>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</si>
  <si>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Pérdida de artículos del almacén y elementos devolutivos.</t>
  </si>
  <si>
    <t>Tener un inventario actualizado y restringir el acceso al almacén.</t>
  </si>
  <si>
    <t>Realizar semestralmente el inventario de bodega e implementar seguridad para el almacén.</t>
  </si>
  <si>
    <t>Tecnico Operativo - 
 Gestion Financiera</t>
  </si>
  <si>
    <t>Semestral</t>
  </si>
  <si>
    <t>Manipulación de la información para beneficio propio o de un tercero.</t>
  </si>
  <si>
    <t>En caso de detectar alguna inconsistencia en una pieza de comunicación a publicar, el Profesional Universitario - Gestión TIC's comunicará al responsable de la información la situación, para que sea subsanada.</t>
  </si>
  <si>
    <t>Profesional Universitario - 
Gestión TIC's</t>
  </si>
  <si>
    <t>Mensual</t>
  </si>
  <si>
    <t>Pérdida de información para obtener beneficios propios o de un tercero.</t>
  </si>
  <si>
    <t>Se realizarán copias de seguridad en un disco duro externo.</t>
  </si>
  <si>
    <t>Otorgar subsidios para adquisición o mejoramiento de vivienda, a ciudadanos que no cumplan con los requisitos establecidos normativamente.</t>
  </si>
  <si>
    <t xml:space="preserve">Adopción de controles que aseguran que el beneficiario cumple con todos los reqquisitos establecidos en la Ley para hacerse acreedor a un subsidio. </t>
  </si>
  <si>
    <t>Profesional Universitario - Gestión de TIC's</t>
  </si>
  <si>
    <t>Racionalizar la totalidad del trámite, para lograr que el mismo se lleve a cabo de forma virtual.</t>
  </si>
  <si>
    <t>Establecer canales de atención virtual para la realización del trámite.</t>
  </si>
  <si>
    <t>Establecer canales de atención virtual para los pasos 2 y 3 del trámite.</t>
  </si>
  <si>
    <t>No tener que asistir presencialmente a la Entidad para la radicación de documentos.</t>
  </si>
  <si>
    <t>No tener que asistir presencialmente a la Entidad para realizar el trámite.</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</si>
  <si>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</si>
  <si>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</si>
  <si>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Un (1) PAAC 2022 y un (1) MRC 2022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</si>
  <si>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</si>
  <si>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t>Un (1) Informe de Seguimiento y/o Evaluación (generado y publicado en Ene-2023).</t>
  </si>
  <si>
    <t>Un (1) PAA - 2022 debidamente aprobado y publicado.</t>
  </si>
  <si>
    <t>A traves del sistema interno de correspondencia VENTANAL generar una alerta para el funcionario responsable de proyectar la respuesta.</t>
  </si>
  <si>
    <t>En el Plan Anual de Adquisiciones se incluyó la adquisición de licenciaS CAL que permitirán controlar los protocolos de seguridad de la Entidad evitando así la pérdida de información y realizar copia de seguridad a los equipos.</t>
  </si>
  <si>
    <t>Establecer mecanismos de verificación, selectiva, Portal Transaccional SECOP II.</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</si>
  <si>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</si>
  <si>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 xml:space="preserve">
Tener registro de control de pagos (Informes de Gestion Financiera).</t>
  </si>
  <si>
    <t>Soportes financieros acordes a pagos realizados.</t>
  </si>
  <si>
    <t>Cotejar que la información del Módulo de cartera sea congruente con la información contable.</t>
  </si>
  <si>
    <t>Elaboración mensual de cociliaciones por deudores, de la información contable Vrs. Información de cartera</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</si>
  <si>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</si>
  <si>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</si>
  <si>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</si>
  <si>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Verificar que los auditores cumplan con los requisitos establecidos para el ejercicio de la auditoria de acuerdo a la normatividad vigente.</t>
  </si>
  <si>
    <t>Mantener actualizado el Código del Auditor y socializarlo con los auditores.</t>
  </si>
  <si>
    <t>Secretaría General</t>
  </si>
  <si>
    <t>Una (1) actividad de sensibilización en relación con el Mapa de Riesgos</t>
  </si>
  <si>
    <t xml:space="preserve">Secretaría General </t>
  </si>
  <si>
    <t>Un (1) Mapa de Riesgos debidamente publicado</t>
  </si>
  <si>
    <t>Tres (3) seguimientos al PAAC 2022 practicados y publicados (el último de los seguimiento será publicado en el mes de Ene-2023).</t>
  </si>
  <si>
    <t>Coordinar con la Administración Municipal de Floridablanca las acciones previas a realizar en el Marco de la Estrategia de Rendición de Cuentas determinada por la Alcaldía y la entidad.</t>
  </si>
  <si>
    <t>Normalmente, el Banco Inmobiliario de Floridablanca - BIF cuenta con cinco (5) mecanismos para la atención al ciudadano.</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</si>
  <si>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74.3</t>
    </r>
  </si>
  <si>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</si>
  <si>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Gestionar ante el SUIT la viabilidad para racionalizar los pasos N° 2 y 3 del trámite (Radicación de  Documentos y Notificación de la Respuesta), para constatar que se puedan realizar de forma 100% virtual.</t>
  </si>
  <si>
    <r>
      <t xml:space="preserve">PLAN ANTICORRUPCIÓN Y DE ATENCIÓN AL CIUDADANO - VIGENCIA 2023
Componente 1: </t>
    </r>
    <r>
      <rPr>
        <sz val="11"/>
        <color theme="1"/>
        <rFont val="Calibri"/>
        <family val="2"/>
        <scheme val="minor"/>
      </rPr>
      <t>Gestión del Riesgo de Corrupción</t>
    </r>
  </si>
  <si>
    <t>Socializar el Mapa de Riesgos del Banco Inmobiliario de Floridablanca - BIF con base en la GUÍA PARA LA ADMINISTRACIÓN DEL RIESGO Y EL DISEÑO DE CONTROLES EN ENTIDADES PÚBLICAS (Versión 5).</t>
  </si>
  <si>
    <t>Un (1) Mapa de Riegos Socializado</t>
  </si>
  <si>
    <t>Realizar seguimiento al Mapa de Riesgos del Banco Inmobiliario de Floridablanca</t>
  </si>
  <si>
    <t>Publicar el Mapa de Riesgos en el sitio web de la Entidad y su seguimiento.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</si>
  <si>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30-Abr-2023:</t>
    </r>
    <r>
      <rPr>
        <sz val="11"/>
        <color theme="1"/>
        <rFont val="Calibri"/>
        <family val="2"/>
        <scheme val="minor"/>
      </rPr>
      <t xml:space="preserve"> Publicación en May-2023.
• </t>
    </r>
    <r>
      <rPr>
        <b/>
        <sz val="11"/>
        <color theme="1"/>
        <rFont val="Calibri"/>
        <family val="2"/>
        <scheme val="minor"/>
      </rPr>
      <t xml:space="preserve">Corte a 31-Ago-2023: </t>
    </r>
    <r>
      <rPr>
        <sz val="11"/>
        <color theme="1"/>
        <rFont val="Calibri"/>
        <family val="2"/>
        <scheme val="minor"/>
      </rPr>
      <t xml:space="preserve">Publicación en Sep-2023.
• </t>
    </r>
    <r>
      <rPr>
        <b/>
        <sz val="11"/>
        <color theme="1"/>
        <rFont val="Calibri"/>
        <family val="2"/>
        <scheme val="minor"/>
      </rPr>
      <t xml:space="preserve">Corte a 31-Dic-2023: </t>
    </r>
    <r>
      <rPr>
        <sz val="11"/>
        <color theme="1"/>
        <rFont val="Calibri"/>
        <family val="2"/>
        <scheme val="minor"/>
      </rPr>
      <t>Publicación en Ene-2024.</t>
    </r>
  </si>
  <si>
    <r>
      <t xml:space="preserve">PLAN ANTICORRUPCIÓN Y DE ATENCIÓN AL CIUDADANO - VIGENCIA 2023
Componente 2: </t>
    </r>
    <r>
      <rPr>
        <sz val="11"/>
        <color theme="1"/>
        <rFont val="Calibri"/>
        <family val="2"/>
        <scheme val="minor"/>
      </rPr>
      <t>Estrategia Antitrámites</t>
    </r>
  </si>
  <si>
    <t>Gestionar la elaboración de un informe que presente la gestión y resultados del Banco Inmobiliario de Floridablanca durante la vigencia 2023.</t>
  </si>
  <si>
    <t>Un (1) Informe de Gestión y Resultados 2023, debidamente elaborado.</t>
  </si>
  <si>
    <t>Realizar  Audiencia Pública de Rendición de Cuentas  del Banco Inmobiliario de Floridablanca en los medios establecidos por la entidad.</t>
  </si>
  <si>
    <r>
      <t xml:space="preserve">PLAN ANTICORRUPCIÓN Y DE ATENCIÓN AL CIUDADANO - VIGENCIA 2023
Componente 3: </t>
    </r>
    <r>
      <rPr>
        <sz val="11"/>
        <color theme="1"/>
        <rFont val="Calibri"/>
        <family val="2"/>
        <scheme val="minor"/>
      </rPr>
      <t>Rendición de Cuentas a la Ciudadanía</t>
    </r>
  </si>
  <si>
    <r>
      <t xml:space="preserve">PLAN ANTICORRUPCIÓN Y DE ATENCIÓN AL CIUDADANO - VIGENCIA 2023
Componente 4: </t>
    </r>
    <r>
      <rPr>
        <sz val="11"/>
        <color theme="1"/>
        <rFont val="Calibri"/>
        <family val="2"/>
        <scheme val="minor"/>
      </rPr>
      <t>Mejoramiento de la Atención al Ciudadano</t>
    </r>
  </si>
  <si>
    <t>Actualizar el procedimiento de respuesta a Peticiones, Quejas , Reclamos , Solicitudes y Denuncias</t>
  </si>
  <si>
    <t>Mantener y/o crear una estrategia de lenguaje claro</t>
  </si>
  <si>
    <t>Realizar acciones de capacitación y formación a servidores y contratistas.</t>
  </si>
  <si>
    <t>Una (1) Capacitación.</t>
  </si>
  <si>
    <t>Un (1) procedimiento actualizado</t>
  </si>
  <si>
    <t>Verificación semestral de la atención de las PQRSD y publicación del informe respectivo (el informe correspondiente al segundo semestre de 2023, será publicado en Ene-2024).</t>
  </si>
  <si>
    <t>Una (1) estrategia establecida.</t>
  </si>
  <si>
    <t>Secretaria General y Administrativa</t>
  </si>
  <si>
    <r>
      <t xml:space="preserve">PLAN ANTICORRUPCIÓN Y DE ATENCIÓN AL CIUDADANO - VIGENCIA 2023
Componente 5: </t>
    </r>
    <r>
      <rPr>
        <sz val="11"/>
        <color theme="1"/>
        <rFont val="Calibri"/>
        <family val="2"/>
        <scheme val="minor"/>
      </rPr>
      <t>Transparencia y Acceso a la Información</t>
    </r>
  </si>
  <si>
    <t>Consolidar, aprobar y publicar el Plan Anual de Adquisiciones (PAA) 2023.</t>
  </si>
  <si>
    <t>Elaborar, aprobar y publicar el Plan Anual de Auditoría 2023.</t>
  </si>
  <si>
    <t>Un (1) Plan Anual de Auditoría 2023 debidamente aprobado y publicado.</t>
  </si>
  <si>
    <t>Elaborar y publicar mensualmente los Estados Financieros de la Entidad (la información de Dic-2023 será publicada en Ene-2024).</t>
  </si>
  <si>
    <t>Elaborar y publicar la ejecución presupuestal de la Entidad (la información de Dic-2023 será publicada en Ene-2024).</t>
  </si>
  <si>
    <t>Implementar estrategias para socializar y apropiar el Código de Integridad</t>
  </si>
  <si>
    <t>Una (1) Estrategia implementada</t>
  </si>
  <si>
    <r>
      <t xml:space="preserve">PLAN ANTICORRUPCIÓN Y DE ATENCIÓN AL CIUDADANO - VIGENCIA 2022
Componente 6: </t>
    </r>
    <r>
      <rPr>
        <sz val="11"/>
        <color theme="1"/>
        <rFont val="Calibri"/>
        <family val="2"/>
        <scheme val="minor"/>
      </rPr>
      <t>Otras Iniciativas Adicionales</t>
    </r>
  </si>
  <si>
    <r>
      <t xml:space="preserve">PLAN ANTICORRUPCIÓN Y DE ATENCIÓN AL CIUDADANO - VIGENCIA 2023
ANEXO: </t>
    </r>
    <r>
      <rPr>
        <sz val="10"/>
        <color theme="1"/>
        <rFont val="Calibri"/>
        <family val="2"/>
        <scheme val="minor"/>
      </rPr>
      <t>Mapa de Riesgos de Corrupción (Parte 3)</t>
    </r>
  </si>
  <si>
    <r>
      <t xml:space="preserve">PLAN ANTICORRUPCIÓN Y DE ATENCIÓN AL CIUDADANO - VIGENCIA 2023
ANEXO: </t>
    </r>
    <r>
      <rPr>
        <sz val="10"/>
        <color theme="1"/>
        <rFont val="Calibri"/>
        <family val="2"/>
        <scheme val="minor"/>
      </rPr>
      <t>Mapa de Riesgos de Corrupción (Parte 2)</t>
    </r>
  </si>
  <si>
    <r>
      <t xml:space="preserve">PLAN ANTICORRUPCIÓN Y DE ATENCIÓN AL CIUDADANO - VIGENCIA 2023
ANEXO: </t>
    </r>
    <r>
      <rPr>
        <sz val="10"/>
        <color theme="1"/>
        <rFont val="Calibri"/>
        <family val="2"/>
        <scheme val="minor"/>
      </rPr>
      <t>Mapa de Riesgos de Corrupción (Parte 1)</t>
    </r>
  </si>
  <si>
    <t>Evaluar la ejecución de las actividades establecidas en el tercer componente del PAAC denominado "Rendición de Cuentas" con corte a 31-Dic-2023 (Informe generado y publicado en Ene-2024).</t>
  </si>
  <si>
    <t>Mantener actualizada la reglamentación inherente a otorgrar subsidios, socializada y publicada en la página web de la entidad</t>
  </si>
  <si>
    <t>Profesional Universitario- Gestión vivienda</t>
  </si>
  <si>
    <t xml:space="preserve">Secretaría General y Administrativa- Gestión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</si>
</sst>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_ ;\-#,##0\ "/>
    <numFmt numFmtId="165" formatCode="dd/mm/yyyy;@"/>
    <numFmt numFmtId="166" formatCode="d/mm/yyyy;@"/>
  </numFmts>
  <fonts count="14" x14ac:knownFonts="1">
    <font>
      <sz val="11"/>
      <color theme="1"/>
      <name val="Calibri"/>
      <family val="2"/>
      <scheme val="minor"/>
    </font>
    <font>
      <b/>
      <sz val="11"/>
      <color theme="1"/>
      <name val="Calibri"/>
      <family val="2"/>
      <scheme val="minor"/>
    </font>
    <font>
      <sz val="10"/>
      <color theme="1"/>
      <name val="Arial"/>
      <family val="2"/>
    </font>
    <font>
      <sz val="11"/>
      <name val="Calibri"/>
      <family val="2"/>
      <scheme val="minor"/>
    </font>
    <font>
      <b/>
      <sz val="11"/>
      <color rgb="FFFF0000"/>
      <name val="Calibri"/>
      <family val="2"/>
      <scheme val="minor"/>
    </font>
    <font>
      <sz val="1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i/>
      <sz val="10"/>
      <color rgb="FFC00000"/>
      <name val="Calibri"/>
      <family val="2"/>
      <scheme val="minor"/>
    </font>
    <font>
      <b/>
      <sz val="10"/>
      <name val="Calibri"/>
      <family val="2"/>
      <scheme val="minor"/>
    </font>
    <font>
      <i/>
      <sz val="10"/>
      <color rgb="FFFF0000"/>
      <name val="Calibri"/>
      <family val="2"/>
      <scheme val="minor"/>
    </font>
    <font>
      <sz val="11"/>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9" fontId="8" fillId="0" borderId="0" applyFont="0" applyFill="0" applyBorder="0" applyAlignment="0" applyProtection="0"/>
    <xf numFmtId="44" fontId="8" fillId="0" borderId="0" applyFont="0" applyFill="0" applyBorder="0" applyAlignment="0" applyProtection="0"/>
  </cellStyleXfs>
  <cellXfs count="86">
    <xf numFmtId="0" fontId="0" fillId="0" borderId="0" xfId="0"/>
    <xf numFmtId="0" fontId="0" fillId="2" borderId="0" xfId="0" applyFill="1"/>
    <xf numFmtId="0" fontId="0" fillId="0" borderId="0" xfId="0"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0" borderId="0" xfId="0" applyFont="1" applyAlignment="1">
      <alignment horizontal="center" vertical="center"/>
    </xf>
    <xf numFmtId="0" fontId="1" fillId="4" borderId="7" xfId="0" applyFont="1" applyFill="1" applyBorder="1" applyAlignment="1">
      <alignment vertical="center"/>
    </xf>
    <xf numFmtId="0" fontId="7" fillId="0" borderId="0" xfId="0" applyFont="1" applyAlignment="1">
      <alignment vertical="center" wrapText="1"/>
    </xf>
    <xf numFmtId="0" fontId="6" fillId="0" borderId="0" xfId="0" applyFont="1" applyAlignment="1">
      <alignment horizontal="center" vertical="center" wrapText="1"/>
    </xf>
    <xf numFmtId="0" fontId="7" fillId="0" borderId="9" xfId="0" applyFont="1" applyBorder="1" applyAlignment="1">
      <alignment vertical="center" wrapText="1"/>
    </xf>
    <xf numFmtId="0" fontId="7" fillId="0" borderId="1" xfId="0" applyFont="1" applyBorder="1" applyAlignment="1">
      <alignment vertical="center" wrapText="1"/>
    </xf>
    <xf numFmtId="0" fontId="6" fillId="7"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left" vertical="center" wrapText="1"/>
    </xf>
    <xf numFmtId="9" fontId="7" fillId="0" borderId="0" xfId="0" applyNumberFormat="1" applyFont="1" applyAlignment="1">
      <alignment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9" fontId="7" fillId="0" borderId="9" xfId="2" applyFont="1" applyBorder="1" applyAlignment="1">
      <alignment horizontal="center" vertical="center" wrapText="1"/>
    </xf>
    <xf numFmtId="164" fontId="7" fillId="0" borderId="9" xfId="3" applyNumberFormat="1" applyFont="1" applyBorder="1" applyAlignment="1">
      <alignment horizontal="center" vertical="center" wrapText="1"/>
    </xf>
    <xf numFmtId="0" fontId="7" fillId="0" borderId="4" xfId="0" applyFont="1" applyBorder="1" applyAlignment="1">
      <alignment horizontal="justify" vertical="center" wrapText="1"/>
    </xf>
    <xf numFmtId="0" fontId="6" fillId="6" borderId="4" xfId="0" applyFont="1" applyFill="1" applyBorder="1" applyAlignment="1">
      <alignment horizontal="center" vertical="center" wrapText="1"/>
    </xf>
    <xf numFmtId="0" fontId="12" fillId="0" borderId="0" xfId="0" applyFont="1" applyAlignment="1">
      <alignment vertical="center"/>
    </xf>
    <xf numFmtId="165" fontId="0" fillId="0" borderId="1" xfId="0" applyNumberFormat="1" applyBorder="1" applyAlignment="1">
      <alignment horizontal="center" vertical="center" wrapTex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166" fontId="7" fillId="0" borderId="0" xfId="0" applyNumberFormat="1" applyFont="1" applyAlignment="1">
      <alignment vertical="center" wrapText="1"/>
    </xf>
    <xf numFmtId="166" fontId="10" fillId="6" borderId="6" xfId="0"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justify" vertical="center" wrapText="1"/>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1" fillId="3" borderId="1" xfId="1" applyFont="1" applyFill="1" applyBorder="1" applyAlignment="1">
      <alignment horizontal="center" vertical="center"/>
    </xf>
    <xf numFmtId="0" fontId="1" fillId="4" borderId="1" xfId="0" applyFont="1" applyFill="1" applyBorder="1" applyAlignment="1">
      <alignment horizontal="center"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1"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justify"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5" borderId="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7" fillId="0" borderId="5" xfId="0" applyFont="1" applyBorder="1" applyAlignment="1">
      <alignment horizontal="justify"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cellXfs>
  <cellStyles count="4">
    <cellStyle name="Moneda" xfId="3" builtinId="4"/>
    <cellStyle name="Normal" xfId="0" builtinId="0"/>
    <cellStyle name="Normal 2" xfId="1" xr:uid="{00000000-0005-0000-0000-000002000000}"/>
    <cellStyle name="Porcentaje" xfId="2" builtinId="5"/>
  </cellStyles>
  <dxfs count="77">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66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2. ESTRATEGIA ANTITR&#193;MITRES'!A1"/><Relationship Id="rId13" Type="http://schemas.openxmlformats.org/officeDocument/2006/relationships/image" Target="../media/image8.png"/><Relationship Id="rId18" Type="http://schemas.openxmlformats.org/officeDocument/2006/relationships/image" Target="../media/image11.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4. ATENCI&#211;N AL CIUDADANO'!A1"/><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ANEXO - MAPA RIESGOS CORRUPCION'!A1"/><Relationship Id="rId1" Type="http://schemas.openxmlformats.org/officeDocument/2006/relationships/image" Target="../media/image1.png"/><Relationship Id="rId6" Type="http://schemas.openxmlformats.org/officeDocument/2006/relationships/hyperlink" Target="https://pixabay.com/es/lupa-vidrio-lupa-vidrio-aumento-189254/"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png"/><Relationship Id="rId10" Type="http://schemas.openxmlformats.org/officeDocument/2006/relationships/hyperlink" Target="#'3. RENDICI&#211;N DE CUENTAS'!A1"/><Relationship Id="rId19" Type="http://schemas.openxmlformats.org/officeDocument/2006/relationships/hyperlink" Target="#'6. OTRAS INICIATIVAS'!A1"/><Relationship Id="rId4" Type="http://schemas.openxmlformats.org/officeDocument/2006/relationships/hyperlink" Target="#'1. RIESGO CORRUPCI&#211;N'!A1"/><Relationship Id="rId9" Type="http://schemas.openxmlformats.org/officeDocument/2006/relationships/image" Target="../media/image6.png"/><Relationship Id="rId14" Type="http://schemas.openxmlformats.org/officeDocument/2006/relationships/hyperlink" Target="#'5. TRANSPARENCIA'!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PORTADA!A1"/><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5717</xdr:rowOff>
    </xdr:from>
    <xdr:to>
      <xdr:col>11</xdr:col>
      <xdr:colOff>693420</xdr:colOff>
      <xdr:row>32</xdr:row>
      <xdr:rowOff>4329</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0" y="5717"/>
          <a:ext cx="9180195" cy="6094612"/>
          <a:chOff x="0" y="15241"/>
          <a:chExt cx="9410700" cy="6482060"/>
        </a:xfrm>
      </xdr:grpSpPr>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r="6001"/>
          <a:stretch/>
        </xdr:blipFill>
        <xdr:spPr>
          <a:xfrm>
            <a:off x="0" y="15241"/>
            <a:ext cx="9410700" cy="6362972"/>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27337" t="21894" r="33752" b="20945"/>
          <a:stretch/>
        </xdr:blipFill>
        <xdr:spPr>
          <a:xfrm>
            <a:off x="690728" y="43164"/>
            <a:ext cx="1488594" cy="1175474"/>
          </a:xfrm>
          <a:prstGeom prst="rect">
            <a:avLst/>
          </a:prstGeom>
        </xdr:spPr>
      </xdr:pic>
      <xdr:sp macro="" textlink="">
        <xdr:nvSpPr>
          <xdr:cNvPr id="6" name="Rectángulo 5">
            <a:extLst>
              <a:ext uri="{FF2B5EF4-FFF2-40B4-BE49-F238E27FC236}">
                <a16:creationId xmlns:a16="http://schemas.microsoft.com/office/drawing/2014/main" id="{00000000-0008-0000-0000-000006000000}"/>
              </a:ext>
            </a:extLst>
          </xdr:cNvPr>
          <xdr:cNvSpPr/>
        </xdr:nvSpPr>
        <xdr:spPr>
          <a:xfrm>
            <a:off x="1870021" y="163473"/>
            <a:ext cx="5834623" cy="901922"/>
          </a:xfrm>
          <a:prstGeom prst="rect">
            <a:avLst/>
          </a:prstGeom>
          <a:noFill/>
        </xdr:spPr>
        <xdr:txBody>
          <a:bodyPr wrap="square" lIns="91440" tIns="45720" rIns="91440" bIns="45720" anchor="ctr" anchorCtr="0">
            <a:noAutofit/>
          </a:bodyPr>
          <a:lstStyle/>
          <a:p>
            <a:pPr algn="ctr"/>
            <a:endParaRPr lang="es-ES" sz="1700" b="1" cap="none" spc="0">
              <a:ln w="0"/>
              <a:solidFill>
                <a:schemeClr val="accent5">
                  <a:lumMod val="75000"/>
                </a:schemeClr>
              </a:solidFill>
              <a:effectLst>
                <a:reflection blurRad="6350" stA="53000" endA="300" endPos="35500" dir="5400000" sy="-90000" algn="bl" rotWithShape="0"/>
              </a:effectLst>
            </a:endParaRPr>
          </a:p>
          <a:p>
            <a:pPr algn="ctr"/>
            <a:r>
              <a:rPr lang="es-ES" sz="1700" b="1" cap="none" spc="0">
                <a:ln w="0"/>
                <a:solidFill>
                  <a:schemeClr val="accent5">
                    <a:lumMod val="75000"/>
                  </a:schemeClr>
                </a:solidFill>
                <a:effectLst>
                  <a:reflection blurRad="6350" stA="53000" endA="300" endPos="35500" dir="5400000" sy="-90000" algn="bl" rotWithShape="0"/>
                </a:effectLst>
              </a:rPr>
              <a:t>Plan Anticorrupción y de Atención al Ciudadano - PAAC</a:t>
            </a:r>
          </a:p>
          <a:p>
            <a:pPr algn="ctr"/>
            <a:r>
              <a:rPr lang="es-ES" sz="1700" b="1" cap="none" spc="0">
                <a:ln w="0"/>
                <a:solidFill>
                  <a:schemeClr val="accent5">
                    <a:lumMod val="75000"/>
                  </a:schemeClr>
                </a:solidFill>
                <a:effectLst>
                  <a:reflection blurRad="6350" stA="53000" endA="300" endPos="35500" dir="5400000" sy="-90000" algn="bl" rotWithShape="0"/>
                </a:effectLst>
              </a:rPr>
              <a:t>Vigencia 2023</a:t>
            </a:r>
          </a:p>
        </xdr:txBody>
      </xdr:sp>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0480" y="4631138"/>
            <a:ext cx="6225540" cy="1866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nSpc>
                <a:spcPts val="1300"/>
              </a:lnSpc>
            </a:pPr>
            <a:r>
              <a:rPr lang="es-CO" sz="1100" b="1"/>
              <a:t>Elaborado y Consolidado por: 	</a:t>
            </a:r>
            <a:endParaRPr lang="es-CO" sz="500" b="1" i="1"/>
          </a:p>
          <a:p>
            <a:pPr lvl="1">
              <a:lnSpc>
                <a:spcPts val="1300"/>
              </a:lnSpc>
            </a:pPr>
            <a:r>
              <a:rPr lang="es-CO" sz="1100" b="0" baseline="0"/>
              <a:t>Secretaría General y Administrativa</a:t>
            </a:r>
          </a:p>
          <a:p>
            <a:pPr lvl="1">
              <a:lnSpc>
                <a:spcPts val="1300"/>
              </a:lnSpc>
            </a:pPr>
            <a:endParaRPr lang="es-CO" sz="1100" b="0" baseline="0">
              <a:solidFill>
                <a:schemeClr val="dk1"/>
              </a:solidFill>
              <a:effectLst/>
              <a:latin typeface="+mn-lt"/>
              <a:ea typeface="+mn-ea"/>
              <a:cs typeface="+mn-cs"/>
            </a:endParaRPr>
          </a:p>
          <a:p>
            <a:pPr lvl="1">
              <a:lnSpc>
                <a:spcPts val="1300"/>
              </a:lnSpc>
            </a:pPr>
            <a:r>
              <a:rPr lang="es-CO" sz="1100" b="1">
                <a:solidFill>
                  <a:schemeClr val="dk1"/>
                </a:solidFill>
                <a:effectLst/>
                <a:latin typeface="+mn-lt"/>
                <a:ea typeface="+mn-ea"/>
                <a:cs typeface="+mn-cs"/>
              </a:rPr>
              <a:t>Para Aprobación</a:t>
            </a:r>
            <a:r>
              <a:rPr lang="es-CO" sz="1100" b="1" baseline="0">
                <a:solidFill>
                  <a:schemeClr val="dk1"/>
                </a:solidFill>
                <a:effectLst/>
                <a:latin typeface="+mn-lt"/>
                <a:ea typeface="+mn-ea"/>
                <a:cs typeface="+mn-cs"/>
              </a:rPr>
              <a:t> del</a:t>
            </a:r>
            <a:r>
              <a:rPr lang="es-CO" sz="1100" b="1">
                <a:solidFill>
                  <a:schemeClr val="dk1"/>
                </a:solidFill>
                <a:effectLst/>
                <a:latin typeface="+mn-lt"/>
                <a:ea typeface="+mn-ea"/>
                <a:cs typeface="+mn-cs"/>
              </a:rPr>
              <a:t>: </a:t>
            </a:r>
            <a:endParaRPr lang="es-CO" sz="500" b="1" i="1" baseline="0">
              <a:solidFill>
                <a:schemeClr val="dk1"/>
              </a:solidFill>
              <a:effectLst/>
              <a:latin typeface="+mn-lt"/>
              <a:ea typeface="+mn-ea"/>
              <a:cs typeface="+mn-cs"/>
            </a:endParaRPr>
          </a:p>
          <a:p>
            <a:pPr lvl="1">
              <a:lnSpc>
                <a:spcPts val="1300"/>
              </a:lnSpc>
            </a:pPr>
            <a:r>
              <a:rPr lang="es-CO" sz="1100" b="1" i="1" baseline="0">
                <a:solidFill>
                  <a:schemeClr val="dk1"/>
                </a:solidFill>
                <a:effectLst/>
                <a:latin typeface="+mn-lt"/>
                <a:ea typeface="+mn-ea"/>
                <a:cs typeface="+mn-cs"/>
              </a:rPr>
              <a:t>Comité Institucional de Gestión y Desempeño</a:t>
            </a:r>
          </a:p>
          <a:p>
            <a:pPr lvl="1">
              <a:lnSpc>
                <a:spcPts val="1300"/>
              </a:lnSpc>
            </a:pPr>
            <a:endParaRPr lang="es-CO" sz="1100" b="0" baseline="0">
              <a:solidFill>
                <a:schemeClr val="dk1"/>
              </a:solidFill>
              <a:effectLst/>
              <a:latin typeface="+mn-lt"/>
              <a:ea typeface="+mn-ea"/>
              <a:cs typeface="+mn-cs"/>
            </a:endParaRPr>
          </a:p>
          <a:p>
            <a:pPr lvl="1">
              <a:lnSpc>
                <a:spcPts val="1300"/>
              </a:lnSpc>
            </a:pPr>
            <a:r>
              <a:rPr lang="es-CO" sz="1100" b="0" baseline="0">
                <a:solidFill>
                  <a:schemeClr val="dk1"/>
                </a:solidFill>
                <a:effectLst/>
                <a:latin typeface="+mn-lt"/>
                <a:ea typeface="+mn-ea"/>
                <a:cs typeface="+mn-cs"/>
              </a:rPr>
              <a:t>Metodología alineada con la </a:t>
            </a:r>
            <a:r>
              <a:rPr lang="es-CO" sz="1100" b="1" baseline="0">
                <a:solidFill>
                  <a:schemeClr val="dk1"/>
                </a:solidFill>
                <a:effectLst/>
                <a:latin typeface="+mn-lt"/>
                <a:ea typeface="+mn-ea"/>
                <a:cs typeface="+mn-cs"/>
              </a:rPr>
              <a:t>GUÍA PARA LA ADMINISTRACIÓN DEL RIESGO Y EL DISEÑO DE CONTROLES EN ENTIDADES PÚBLICAS (Versión 5)</a:t>
            </a:r>
            <a:endParaRPr lang="es-CO" sz="1100" b="1" baseline="0"/>
          </a:p>
        </xdr:txBody>
      </xdr:sp>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568648" y="1157230"/>
            <a:ext cx="6438900" cy="64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nSpc>
                <a:spcPts val="1600"/>
              </a:lnSpc>
            </a:pPr>
            <a:r>
              <a:rPr lang="es-CO" sz="1100" b="1"/>
              <a:t>Nota: 	</a:t>
            </a:r>
            <a:r>
              <a:rPr lang="es-CO" sz="1100" b="0" baseline="0"/>
              <a:t>Para conocer el contenido de cada uno de los componentes, ingrese presionando "click" en 	la imagen respectiva (lupa).</a:t>
            </a:r>
            <a:endParaRPr lang="es-CO" sz="1100" b="1"/>
          </a:p>
        </xdr:txBody>
      </xdr:sp>
    </xdr:grpSp>
    <xdr:clientData/>
  </xdr:twoCellAnchor>
  <xdr:twoCellAnchor>
    <xdr:from>
      <xdr:col>0</xdr:col>
      <xdr:colOff>548640</xdr:colOff>
      <xdr:row>9</xdr:row>
      <xdr:rowOff>120015</xdr:rowOff>
    </xdr:from>
    <xdr:to>
      <xdr:col>4</xdr:col>
      <xdr:colOff>290650</xdr:colOff>
      <xdr:row>14</xdr:row>
      <xdr:rowOff>184753</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548640" y="1834515"/>
          <a:ext cx="2828110" cy="1017238"/>
          <a:chOff x="548640" y="2209800"/>
          <a:chExt cx="2911930" cy="979138"/>
        </a:xfrm>
      </xdr:grpSpPr>
      <xdr:grpSp>
        <xdr:nvGrpSpPr>
          <xdr:cNvPr id="33" name="Grupo 32">
            <a:extLst>
              <a:ext uri="{FF2B5EF4-FFF2-40B4-BE49-F238E27FC236}">
                <a16:creationId xmlns:a16="http://schemas.microsoft.com/office/drawing/2014/main" id="{00000000-0008-0000-0000-000021000000}"/>
              </a:ext>
            </a:extLst>
          </xdr:cNvPr>
          <xdr:cNvGrpSpPr/>
        </xdr:nvGrpSpPr>
        <xdr:grpSpPr>
          <a:xfrm>
            <a:off x="548640" y="2209800"/>
            <a:ext cx="2720340" cy="960120"/>
            <a:chOff x="1021080" y="2202180"/>
            <a:chExt cx="2720340" cy="960120"/>
          </a:xfrm>
        </xdr:grpSpPr>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021080" y="220218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pic>
          <xdr:nvPicPr>
            <xdr:cNvPr id="30" name="Imagen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1135380" y="2316480"/>
              <a:ext cx="1195493" cy="751449"/>
            </a:xfrm>
            <a:prstGeom prst="rect">
              <a:avLst/>
            </a:prstGeom>
            <a:effectLst>
              <a:glow rad="63500">
                <a:schemeClr val="accent3">
                  <a:lumMod val="75000"/>
                  <a:alpha val="40000"/>
                </a:schemeClr>
              </a:glow>
            </a:effectLst>
          </xdr:spPr>
        </xdr:pic>
        <xdr:sp macro="" textlink="">
          <xdr:nvSpPr>
            <xdr:cNvPr id="32" name="Rectángulo 31">
              <a:extLst>
                <a:ext uri="{FF2B5EF4-FFF2-40B4-BE49-F238E27FC236}">
                  <a16:creationId xmlns:a16="http://schemas.microsoft.com/office/drawing/2014/main" id="{00000000-0008-0000-0000-000020000000}"/>
                </a:ext>
              </a:extLst>
            </xdr:cNvPr>
            <xdr:cNvSpPr/>
          </xdr:nvSpPr>
          <xdr:spPr>
            <a:xfrm>
              <a:off x="2377441" y="2389705"/>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1: </a:t>
              </a:r>
              <a:r>
                <a:rPr lang="es-ES" sz="1250" b="0" cap="none" spc="0">
                  <a:ln w="0"/>
                  <a:solidFill>
                    <a:srgbClr val="800000"/>
                  </a:solidFill>
                  <a:effectLst>
                    <a:reflection blurRad="6350" stA="53000" endA="300" endPos="35500" dir="5400000" sy="-90000" algn="bl" rotWithShape="0"/>
                  </a:effectLst>
                </a:rPr>
                <a:t>Gestión del Riesgo de Corrupción</a:t>
              </a:r>
            </a:p>
          </xdr:txBody>
        </xdr:sp>
      </xdr:grpSp>
      <xdr:pic>
        <xdr:nvPicPr>
          <xdr:cNvPr id="3" name="Imagen 2">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2893211" y="2621580"/>
            <a:ext cx="546029" cy="588688"/>
          </a:xfrm>
          <a:prstGeom prst="rect">
            <a:avLst/>
          </a:prstGeom>
        </xdr:spPr>
      </xdr:pic>
    </xdr:grpSp>
    <xdr:clientData/>
  </xdr:twoCellAnchor>
  <xdr:twoCellAnchor>
    <xdr:from>
      <xdr:col>4</xdr:col>
      <xdr:colOff>259080</xdr:colOff>
      <xdr:row>9</xdr:row>
      <xdr:rowOff>120015</xdr:rowOff>
    </xdr:from>
    <xdr:to>
      <xdr:col>8</xdr:col>
      <xdr:colOff>8710</xdr:colOff>
      <xdr:row>14</xdr:row>
      <xdr:rowOff>184753</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3345180" y="1834515"/>
          <a:ext cx="2835730" cy="1017238"/>
          <a:chOff x="3429000" y="2209800"/>
          <a:chExt cx="2919550" cy="979138"/>
        </a:xfrm>
      </xdr:grpSpPr>
      <xdr:grpSp>
        <xdr:nvGrpSpPr>
          <xdr:cNvPr id="42" name="Grupo 41">
            <a:extLst>
              <a:ext uri="{FF2B5EF4-FFF2-40B4-BE49-F238E27FC236}">
                <a16:creationId xmlns:a16="http://schemas.microsoft.com/office/drawing/2014/main" id="{00000000-0008-0000-0000-00002A000000}"/>
              </a:ext>
            </a:extLst>
          </xdr:cNvPr>
          <xdr:cNvGrpSpPr/>
        </xdr:nvGrpSpPr>
        <xdr:grpSpPr>
          <a:xfrm>
            <a:off x="3429000" y="2209800"/>
            <a:ext cx="2720340" cy="960120"/>
            <a:chOff x="1021080" y="3268980"/>
            <a:chExt cx="2720340" cy="960120"/>
          </a:xfrm>
        </xdr:grpSpPr>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021080" y="326898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37" name="Rectángulo 36">
              <a:extLst>
                <a:ext uri="{FF2B5EF4-FFF2-40B4-BE49-F238E27FC236}">
                  <a16:creationId xmlns:a16="http://schemas.microsoft.com/office/drawing/2014/main" id="{00000000-0008-0000-0000-000025000000}"/>
                </a:ext>
              </a:extLst>
            </xdr:cNvPr>
            <xdr:cNvSpPr/>
          </xdr:nvSpPr>
          <xdr:spPr>
            <a:xfrm>
              <a:off x="2377441" y="3479365"/>
              <a:ext cx="1356360" cy="624530"/>
            </a:xfrm>
            <a:prstGeom prst="rect">
              <a:avLst/>
            </a:prstGeom>
            <a:noFill/>
          </xdr:spPr>
          <xdr:txBody>
            <a:bodyPr wrap="square" lIns="91440" tIns="45720" rIns="91440" bIns="45720" anchor="ctr" anchorCtr="0">
              <a:noAutofit/>
            </a:bodyPr>
            <a:lstStyle/>
            <a:p>
              <a:pPr algn="l">
                <a:lnSpc>
                  <a:spcPts val="2000"/>
                </a:lnSpc>
              </a:pPr>
              <a:r>
                <a:rPr lang="es-ES" sz="1250" b="1" cap="none" spc="0">
                  <a:ln w="0"/>
                  <a:solidFill>
                    <a:schemeClr val="accent5">
                      <a:lumMod val="75000"/>
                    </a:schemeClr>
                  </a:solidFill>
                  <a:effectLst>
                    <a:reflection blurRad="6350" stA="53000" endA="300" endPos="35500" dir="5400000" sy="-90000" algn="bl" rotWithShape="0"/>
                  </a:effectLst>
                </a:rPr>
                <a:t>COMPONENTE 2: </a:t>
              </a:r>
              <a:r>
                <a:rPr lang="es-ES" sz="1250" b="0" cap="none" spc="0">
                  <a:ln w="0"/>
                  <a:solidFill>
                    <a:srgbClr val="800000"/>
                  </a:solidFill>
                  <a:effectLst>
                    <a:reflection blurRad="6350" stA="53000" endA="300" endPos="35500" dir="5400000" sy="-90000" algn="bl" rotWithShape="0"/>
                  </a:effectLst>
                </a:rPr>
                <a:t>Estrategia Antitrámites</a:t>
              </a:r>
            </a:p>
          </xdr:txBody>
        </xdr:sp>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7"/>
            <a:srcRect l="8899" r="9697" b="14578"/>
            <a:stretch/>
          </xdr:blipFill>
          <xdr:spPr>
            <a:xfrm>
              <a:off x="1127760" y="3383281"/>
              <a:ext cx="1226820" cy="754379"/>
            </a:xfrm>
            <a:prstGeom prst="rect">
              <a:avLst/>
            </a:prstGeom>
            <a:effectLst>
              <a:glow rad="63500">
                <a:schemeClr val="accent3">
                  <a:lumMod val="75000"/>
                  <a:alpha val="40000"/>
                </a:schemeClr>
              </a:glow>
            </a:effectLst>
          </xdr:spPr>
        </xdr:pic>
      </xdr:grpSp>
      <xdr:pic>
        <xdr:nvPicPr>
          <xdr:cNvPr id="36" name="Imagen 35">
            <a:hlinkClick xmlns:r="http://schemas.openxmlformats.org/officeDocument/2006/relationships" r:id="rId8"/>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5781191" y="2621580"/>
            <a:ext cx="546029" cy="588688"/>
          </a:xfrm>
          <a:prstGeom prst="rect">
            <a:avLst/>
          </a:prstGeom>
        </xdr:spPr>
      </xdr:pic>
    </xdr:grpSp>
    <xdr:clientData/>
  </xdr:twoCellAnchor>
  <xdr:twoCellAnchor>
    <xdr:from>
      <xdr:col>7</xdr:col>
      <xdr:colOff>754380</xdr:colOff>
      <xdr:row>9</xdr:row>
      <xdr:rowOff>120015</xdr:rowOff>
    </xdr:from>
    <xdr:to>
      <xdr:col>11</xdr:col>
      <xdr:colOff>504010</xdr:colOff>
      <xdr:row>14</xdr:row>
      <xdr:rowOff>165735</xdr:rowOff>
    </xdr:to>
    <xdr:grpSp>
      <xdr:nvGrpSpPr>
        <xdr:cNvPr id="10" name="Grupo 9">
          <a:extLst>
            <a:ext uri="{FF2B5EF4-FFF2-40B4-BE49-F238E27FC236}">
              <a16:creationId xmlns:a16="http://schemas.microsoft.com/office/drawing/2014/main" id="{00000000-0008-0000-0000-00000A000000}"/>
            </a:ext>
          </a:extLst>
        </xdr:cNvPr>
        <xdr:cNvGrpSpPr/>
      </xdr:nvGrpSpPr>
      <xdr:grpSpPr>
        <a:xfrm>
          <a:off x="6155055" y="1834515"/>
          <a:ext cx="2835730" cy="998220"/>
          <a:chOff x="6301740" y="2209800"/>
          <a:chExt cx="2919550" cy="960120"/>
        </a:xfrm>
      </xdr:grpSpPr>
      <xdr:grpSp>
        <xdr:nvGrpSpPr>
          <xdr:cNvPr id="56" name="Grupo 55">
            <a:extLst>
              <a:ext uri="{FF2B5EF4-FFF2-40B4-BE49-F238E27FC236}">
                <a16:creationId xmlns:a16="http://schemas.microsoft.com/office/drawing/2014/main" id="{00000000-0008-0000-0000-000038000000}"/>
              </a:ext>
            </a:extLst>
          </xdr:cNvPr>
          <xdr:cNvGrpSpPr/>
        </xdr:nvGrpSpPr>
        <xdr:grpSpPr>
          <a:xfrm>
            <a:off x="6301740" y="2209800"/>
            <a:ext cx="2720340" cy="960120"/>
            <a:chOff x="5120640" y="2080260"/>
            <a:chExt cx="2720340" cy="960120"/>
          </a:xfrm>
        </xdr:grpSpPr>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5120640" y="208026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55" name="Rectángulo 54">
              <a:extLst>
                <a:ext uri="{FF2B5EF4-FFF2-40B4-BE49-F238E27FC236}">
                  <a16:creationId xmlns:a16="http://schemas.microsoft.com/office/drawing/2014/main" id="{00000000-0008-0000-0000-000037000000}"/>
                </a:ext>
              </a:extLst>
            </xdr:cNvPr>
            <xdr:cNvSpPr/>
          </xdr:nvSpPr>
          <xdr:spPr>
            <a:xfrm>
              <a:off x="6477001" y="2273843"/>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3: </a:t>
              </a:r>
              <a:r>
                <a:rPr lang="es-ES" sz="1250" b="0" cap="none" spc="0">
                  <a:ln w="0"/>
                  <a:solidFill>
                    <a:srgbClr val="800000"/>
                  </a:solidFill>
                  <a:effectLst>
                    <a:reflection blurRad="6350" stA="53000" endA="300" endPos="35500" dir="5400000" sy="-90000" algn="bl" rotWithShape="0"/>
                  </a:effectLst>
                </a:rPr>
                <a:t>Rendición de Cuentas a la Ciudadanía</a:t>
              </a:r>
            </a:p>
          </xdr:txBody>
        </xdr:sp>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5227320" y="2193913"/>
              <a:ext cx="1226077" cy="756474"/>
            </a:xfrm>
            <a:prstGeom prst="rect">
              <a:avLst/>
            </a:prstGeom>
            <a:effectLst>
              <a:glow rad="63500">
                <a:schemeClr val="accent3">
                  <a:lumMod val="75000"/>
                  <a:alpha val="40000"/>
                </a:schemeClr>
              </a:glow>
            </a:effectLst>
          </xdr:spPr>
        </xdr:pic>
      </xdr:grpSp>
      <xdr:pic>
        <xdr:nvPicPr>
          <xdr:cNvPr id="38" name="Imagen 37">
            <a:hlinkClick xmlns:r="http://schemas.openxmlformats.org/officeDocument/2006/relationships" r:id="rId10"/>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8653931" y="2598720"/>
            <a:ext cx="546029" cy="588688"/>
          </a:xfrm>
          <a:prstGeom prst="rect">
            <a:avLst/>
          </a:prstGeom>
        </xdr:spPr>
      </xdr:pic>
    </xdr:grpSp>
    <xdr:clientData/>
  </xdr:twoCellAnchor>
  <xdr:twoCellAnchor>
    <xdr:from>
      <xdr:col>0</xdr:col>
      <xdr:colOff>548640</xdr:colOff>
      <xdr:row>16</xdr:row>
      <xdr:rowOff>184785</xdr:rowOff>
    </xdr:from>
    <xdr:to>
      <xdr:col>4</xdr:col>
      <xdr:colOff>290650</xdr:colOff>
      <xdr:row>22</xdr:row>
      <xdr:rowOff>97123</xdr:rowOff>
    </xdr:to>
    <xdr:grpSp>
      <xdr:nvGrpSpPr>
        <xdr:cNvPr id="17" name="Grupo 16">
          <a:extLst>
            <a:ext uri="{FF2B5EF4-FFF2-40B4-BE49-F238E27FC236}">
              <a16:creationId xmlns:a16="http://schemas.microsoft.com/office/drawing/2014/main" id="{00000000-0008-0000-0000-000011000000}"/>
            </a:ext>
          </a:extLst>
        </xdr:cNvPr>
        <xdr:cNvGrpSpPr/>
      </xdr:nvGrpSpPr>
      <xdr:grpSpPr>
        <a:xfrm>
          <a:off x="548640" y="3232785"/>
          <a:ext cx="2828110" cy="1055338"/>
          <a:chOff x="548640" y="3649980"/>
          <a:chExt cx="2911930" cy="1009618"/>
        </a:xfrm>
      </xdr:grpSpPr>
      <xdr:grpSp>
        <xdr:nvGrpSpPr>
          <xdr:cNvPr id="51" name="Grupo 50">
            <a:extLst>
              <a:ext uri="{FF2B5EF4-FFF2-40B4-BE49-F238E27FC236}">
                <a16:creationId xmlns:a16="http://schemas.microsoft.com/office/drawing/2014/main" id="{00000000-0008-0000-0000-000033000000}"/>
              </a:ext>
            </a:extLst>
          </xdr:cNvPr>
          <xdr:cNvGrpSpPr/>
        </xdr:nvGrpSpPr>
        <xdr:grpSpPr>
          <a:xfrm>
            <a:off x="548640" y="3649980"/>
            <a:ext cx="2720340" cy="960120"/>
            <a:chOff x="1021080" y="4503420"/>
            <a:chExt cx="2720340" cy="960120"/>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1021080" y="450342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339183" y="4789837"/>
              <a:ext cx="1364139"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4: </a:t>
              </a:r>
              <a:r>
                <a:rPr lang="es-ES" sz="1250" b="0" cap="none" spc="0">
                  <a:ln w="0"/>
                  <a:solidFill>
                    <a:srgbClr val="800000"/>
                  </a:solidFill>
                  <a:effectLst>
                    <a:reflection blurRad="6350" stA="53000" endA="300" endPos="35500" dir="5400000" sy="-90000" algn="bl" rotWithShape="0"/>
                  </a:effectLst>
                </a:rPr>
                <a:t>Mejoramiento de la Atención</a:t>
              </a:r>
              <a:r>
                <a:rPr lang="es-ES" sz="1250" b="0" cap="none" spc="0" baseline="0">
                  <a:ln w="0"/>
                  <a:solidFill>
                    <a:srgbClr val="800000"/>
                  </a:solidFill>
                  <a:effectLst>
                    <a:reflection blurRad="6350" stA="53000" endA="300" endPos="35500" dir="5400000" sy="-90000" algn="bl" rotWithShape="0"/>
                  </a:effectLst>
                </a:rPr>
                <a:t> al Ciudadano</a:t>
              </a:r>
              <a:endParaRPr lang="es-ES" sz="1250" b="0" cap="none" spc="0">
                <a:ln w="0"/>
                <a:solidFill>
                  <a:srgbClr val="800000"/>
                </a:solidFill>
                <a:effectLst>
                  <a:reflection blurRad="6350" stA="53000" endA="300" endPos="35500" dir="5400000" sy="-90000" algn="bl" rotWithShape="0"/>
                </a:effectLst>
              </a:endParaRPr>
            </a:p>
            <a:p>
              <a:pPr algn="l"/>
              <a:endParaRPr lang="es-ES" sz="1250" b="0" cap="none" spc="0">
                <a:ln w="0"/>
                <a:solidFill>
                  <a:schemeClr val="accent5">
                    <a:lumMod val="75000"/>
                  </a:schemeClr>
                </a:solidFill>
                <a:effectLst>
                  <a:reflection blurRad="6350" stA="53000" endA="300" endPos="35500" dir="5400000" sy="-90000" algn="bl" rotWithShape="0"/>
                </a:effectLst>
              </a:endParaRPr>
            </a:p>
          </xdr:txBody>
        </xdr:sp>
        <xdr:pic>
          <xdr:nvPicPr>
            <xdr:cNvPr id="19" name="Imagen 18" descr="CACECAM">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8240" y="4559266"/>
              <a:ext cx="1120140" cy="805213"/>
            </a:xfrm>
            <a:prstGeom prst="rect">
              <a:avLst/>
            </a:prstGeom>
            <a:noFill/>
            <a:effectLst>
              <a:glow rad="63500">
                <a:schemeClr val="accent3">
                  <a:lumMod val="75000"/>
                  <a:alpha val="40000"/>
                </a:schemeClr>
              </a:glow>
            </a:effectLst>
            <a:extLst>
              <a:ext uri="{909E8E84-426E-40DD-AFC4-6F175D3DCCD1}">
                <a14:hiddenFill xmlns:a14="http://schemas.microsoft.com/office/drawing/2010/main">
                  <a:solidFill>
                    <a:srgbClr val="FFFFFF"/>
                  </a:solidFill>
                </a14:hiddenFill>
              </a:ext>
            </a:extLst>
          </xdr:spPr>
        </xdr:pic>
      </xdr:grpSp>
      <xdr:pic>
        <xdr:nvPicPr>
          <xdr:cNvPr id="40" name="Imagen 39">
            <a:hlinkClick xmlns:r="http://schemas.openxmlformats.org/officeDocument/2006/relationships" r:id="rId1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2893211" y="4092240"/>
            <a:ext cx="546029" cy="588688"/>
          </a:xfrm>
          <a:prstGeom prst="rect">
            <a:avLst/>
          </a:prstGeom>
        </xdr:spPr>
      </xdr:pic>
    </xdr:grpSp>
    <xdr:clientData/>
  </xdr:twoCellAnchor>
  <xdr:twoCellAnchor>
    <xdr:from>
      <xdr:col>4</xdr:col>
      <xdr:colOff>259080</xdr:colOff>
      <xdr:row>16</xdr:row>
      <xdr:rowOff>184786</xdr:rowOff>
    </xdr:from>
    <xdr:to>
      <xdr:col>8</xdr:col>
      <xdr:colOff>8710</xdr:colOff>
      <xdr:row>22</xdr:row>
      <xdr:rowOff>112363</xdr:rowOff>
    </xdr:to>
    <xdr:grpSp>
      <xdr:nvGrpSpPr>
        <xdr:cNvPr id="15" name="Grupo 14">
          <a:extLst>
            <a:ext uri="{FF2B5EF4-FFF2-40B4-BE49-F238E27FC236}">
              <a16:creationId xmlns:a16="http://schemas.microsoft.com/office/drawing/2014/main" id="{00000000-0008-0000-0000-00000F000000}"/>
            </a:ext>
          </a:extLst>
        </xdr:cNvPr>
        <xdr:cNvGrpSpPr/>
      </xdr:nvGrpSpPr>
      <xdr:grpSpPr>
        <a:xfrm>
          <a:off x="3345180" y="3232786"/>
          <a:ext cx="2835730" cy="1070577"/>
          <a:chOff x="3429000" y="3649981"/>
          <a:chExt cx="2919550" cy="1024857"/>
        </a:xfrm>
      </xdr:grpSpPr>
      <xdr:grpSp>
        <xdr:nvGrpSpPr>
          <xdr:cNvPr id="62" name="Grupo 61">
            <a:extLst>
              <a:ext uri="{FF2B5EF4-FFF2-40B4-BE49-F238E27FC236}">
                <a16:creationId xmlns:a16="http://schemas.microsoft.com/office/drawing/2014/main" id="{00000000-0008-0000-0000-00003E000000}"/>
              </a:ext>
            </a:extLst>
          </xdr:cNvPr>
          <xdr:cNvGrpSpPr/>
        </xdr:nvGrpSpPr>
        <xdr:grpSpPr>
          <a:xfrm>
            <a:off x="3429000" y="3649981"/>
            <a:ext cx="2720340" cy="960120"/>
            <a:chOff x="5135880" y="3268981"/>
            <a:chExt cx="2720340" cy="960120"/>
          </a:xfrm>
        </xdr:grpSpPr>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5135880" y="3268981"/>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60" name="Rectángulo 59">
              <a:extLst>
                <a:ext uri="{FF2B5EF4-FFF2-40B4-BE49-F238E27FC236}">
                  <a16:creationId xmlns:a16="http://schemas.microsoft.com/office/drawing/2014/main" id="{00000000-0008-0000-0000-00003C000000}"/>
                </a:ext>
              </a:extLst>
            </xdr:cNvPr>
            <xdr:cNvSpPr/>
          </xdr:nvSpPr>
          <xdr:spPr>
            <a:xfrm>
              <a:off x="6492241" y="3456355"/>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5: </a:t>
              </a:r>
              <a:r>
                <a:rPr lang="es-ES" sz="1250" b="0" cap="none" spc="0">
                  <a:ln w="0"/>
                  <a:solidFill>
                    <a:srgbClr val="800000"/>
                  </a:solidFill>
                  <a:effectLst>
                    <a:reflection blurRad="6350" stA="53000" endA="300" endPos="35500" dir="5400000" sy="-90000" algn="bl" rotWithShape="0"/>
                  </a:effectLst>
                </a:rPr>
                <a:t>Transparencia</a:t>
              </a:r>
              <a:r>
                <a:rPr lang="es-ES" sz="1250" b="0" cap="none" spc="0" baseline="0">
                  <a:ln w="0"/>
                  <a:solidFill>
                    <a:srgbClr val="800000"/>
                  </a:solidFill>
                  <a:effectLst>
                    <a:reflection blurRad="6350" stA="53000" endA="300" endPos="35500" dir="5400000" sy="-90000" algn="bl" rotWithShape="0"/>
                  </a:effectLst>
                </a:rPr>
                <a:t> y Acceso a la Información</a:t>
              </a:r>
              <a:endParaRPr lang="es-ES" sz="1250" b="0" cap="none" spc="0">
                <a:ln w="0"/>
                <a:solidFill>
                  <a:srgbClr val="800000"/>
                </a:solidFill>
                <a:effectLst>
                  <a:reflection blurRad="6350" stA="53000" endA="300" endPos="35500" dir="5400000" sy="-90000" algn="bl" rotWithShape="0"/>
                </a:effectLst>
              </a:endParaRPr>
            </a:p>
          </xdr:txBody>
        </xdr:sp>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3"/>
            <a:stretch>
              <a:fillRect/>
            </a:stretch>
          </xdr:blipFill>
          <xdr:spPr>
            <a:xfrm>
              <a:off x="5234940" y="3375660"/>
              <a:ext cx="1219200" cy="761655"/>
            </a:xfrm>
            <a:prstGeom prst="rect">
              <a:avLst/>
            </a:prstGeom>
            <a:effectLst>
              <a:glow rad="63500">
                <a:schemeClr val="accent3">
                  <a:lumMod val="75000"/>
                  <a:alpha val="40000"/>
                </a:schemeClr>
              </a:glow>
            </a:effectLst>
          </xdr:spPr>
        </xdr:pic>
      </xdr:grpSp>
      <xdr:pic>
        <xdr:nvPicPr>
          <xdr:cNvPr id="43" name="Imagen 42">
            <a:hlinkClick xmlns:r="http://schemas.openxmlformats.org/officeDocument/2006/relationships" r:id="rId14"/>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5781191" y="4107480"/>
            <a:ext cx="546029" cy="588688"/>
          </a:xfrm>
          <a:prstGeom prst="rect">
            <a:avLst/>
          </a:prstGeom>
        </xdr:spPr>
      </xdr:pic>
    </xdr:grpSp>
    <xdr:clientData/>
  </xdr:twoCellAnchor>
  <xdr:twoCellAnchor>
    <xdr:from>
      <xdr:col>7</xdr:col>
      <xdr:colOff>762000</xdr:colOff>
      <xdr:row>24</xdr:row>
      <xdr:rowOff>66675</xdr:rowOff>
    </xdr:from>
    <xdr:to>
      <xdr:col>11</xdr:col>
      <xdr:colOff>481065</xdr:colOff>
      <xdr:row>29</xdr:row>
      <xdr:rowOff>146743</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162675" y="4638675"/>
          <a:ext cx="2805165" cy="1032568"/>
          <a:chOff x="6162675" y="5200650"/>
          <a:chExt cx="2805165" cy="1032568"/>
        </a:xfrm>
      </xdr:grpSpPr>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6162675" y="5200650"/>
            <a:ext cx="2636520" cy="100584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70" name="Rectángulo 69">
            <a:extLst>
              <a:ext uri="{FF2B5EF4-FFF2-40B4-BE49-F238E27FC236}">
                <a16:creationId xmlns:a16="http://schemas.microsoft.com/office/drawing/2014/main" id="{00000000-0008-0000-0000-000046000000}"/>
              </a:ext>
            </a:extLst>
          </xdr:cNvPr>
          <xdr:cNvSpPr/>
        </xdr:nvSpPr>
        <xdr:spPr>
          <a:xfrm>
            <a:off x="7477126" y="5387340"/>
            <a:ext cx="1314450" cy="65501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ANEXO: </a:t>
            </a:r>
          </a:p>
          <a:p>
            <a:pPr algn="l"/>
            <a:r>
              <a:rPr lang="es-ES" sz="1250" b="0" cap="none" spc="0">
                <a:ln w="0"/>
                <a:solidFill>
                  <a:srgbClr val="800000"/>
                </a:solidFill>
                <a:effectLst>
                  <a:reflection blurRad="6350" stA="53000" endA="300" endPos="35500" dir="5400000" sy="-90000" algn="bl" rotWithShape="0"/>
                </a:effectLst>
              </a:rPr>
              <a:t>Mapa de </a:t>
            </a:r>
          </a:p>
          <a:p>
            <a:pPr algn="l"/>
            <a:r>
              <a:rPr lang="es-ES" sz="1250" b="0" cap="none" spc="0">
                <a:ln w="0"/>
                <a:solidFill>
                  <a:srgbClr val="800000"/>
                </a:solidFill>
                <a:effectLst>
                  <a:reflection blurRad="6350" stA="53000" endA="300" endPos="35500" dir="5400000" sy="-90000" algn="bl" rotWithShape="0"/>
                </a:effectLst>
              </a:rPr>
              <a:t>Riesgos de </a:t>
            </a:r>
          </a:p>
          <a:p>
            <a:pPr algn="l"/>
            <a:r>
              <a:rPr lang="es-ES" sz="1250" b="0" cap="none" spc="0">
                <a:ln w="0"/>
                <a:solidFill>
                  <a:srgbClr val="800000"/>
                </a:solidFill>
                <a:effectLst>
                  <a:reflection blurRad="6350" stA="53000" endA="300" endPos="35500" dir="5400000" sy="-90000" algn="bl" rotWithShape="0"/>
                </a:effectLst>
              </a:rPr>
              <a:t>Corrupción</a:t>
            </a:r>
          </a:p>
        </xdr:txBody>
      </xdr:sp>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5"/>
          <a:srcRect l="13335" t="8724" r="24566" b="10767"/>
          <a:stretch/>
        </xdr:blipFill>
        <xdr:spPr>
          <a:xfrm>
            <a:off x="6240780" y="5306415"/>
            <a:ext cx="1213485" cy="801015"/>
          </a:xfrm>
          <a:prstGeom prst="rect">
            <a:avLst/>
          </a:prstGeom>
          <a:effectLst>
            <a:glow rad="63500">
              <a:schemeClr val="accent3">
                <a:lumMod val="75000"/>
                <a:alpha val="40000"/>
              </a:schemeClr>
            </a:glow>
          </a:effectLst>
        </xdr:spPr>
      </xdr:pic>
      <xdr:pic>
        <xdr:nvPicPr>
          <xdr:cNvPr id="20" name="Imagen 19">
            <a:hlinkClick xmlns:r="http://schemas.openxmlformats.org/officeDocument/2006/relationships" r:id="rId16"/>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839031">
            <a:off x="8421005" y="5686383"/>
            <a:ext cx="576681" cy="516989"/>
          </a:xfrm>
          <a:prstGeom prst="rect">
            <a:avLst/>
          </a:prstGeom>
        </xdr:spPr>
      </xdr:pic>
    </xdr:grpSp>
    <xdr:clientData/>
  </xdr:twoCellAnchor>
  <xdr:twoCellAnchor>
    <xdr:from>
      <xdr:col>7</xdr:col>
      <xdr:colOff>762000</xdr:colOff>
      <xdr:row>17</xdr:row>
      <xdr:rowOff>1905</xdr:rowOff>
    </xdr:from>
    <xdr:to>
      <xdr:col>11</xdr:col>
      <xdr:colOff>492689</xdr:colOff>
      <xdr:row>22</xdr:row>
      <xdr:rowOff>47625</xdr:rowOff>
    </xdr:to>
    <xdr:grpSp>
      <xdr:nvGrpSpPr>
        <xdr:cNvPr id="12" name="Grupo 11">
          <a:extLst>
            <a:ext uri="{FF2B5EF4-FFF2-40B4-BE49-F238E27FC236}">
              <a16:creationId xmlns:a16="http://schemas.microsoft.com/office/drawing/2014/main" id="{8A3B81FB-DC2A-4A9D-9A80-05AEF3211495}"/>
            </a:ext>
          </a:extLst>
        </xdr:cNvPr>
        <xdr:cNvGrpSpPr/>
      </xdr:nvGrpSpPr>
      <xdr:grpSpPr>
        <a:xfrm>
          <a:off x="6162675" y="3240405"/>
          <a:ext cx="2816789" cy="998220"/>
          <a:chOff x="6309360" y="3110865"/>
          <a:chExt cx="2900609" cy="960120"/>
        </a:xfrm>
      </xdr:grpSpPr>
      <xdr:grpSp>
        <xdr:nvGrpSpPr>
          <xdr:cNvPr id="11" name="Grupo 10">
            <a:extLst>
              <a:ext uri="{FF2B5EF4-FFF2-40B4-BE49-F238E27FC236}">
                <a16:creationId xmlns:a16="http://schemas.microsoft.com/office/drawing/2014/main" id="{00000000-0008-0000-0000-00000B000000}"/>
              </a:ext>
            </a:extLst>
          </xdr:cNvPr>
          <xdr:cNvGrpSpPr/>
        </xdr:nvGrpSpPr>
        <xdr:grpSpPr>
          <a:xfrm>
            <a:off x="6309360" y="3110865"/>
            <a:ext cx="2720340" cy="960120"/>
            <a:chOff x="6162675" y="3175636"/>
            <a:chExt cx="2642035" cy="1004606"/>
          </a:xfrm>
        </xdr:grpSpPr>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6162675" y="3175636"/>
              <a:ext cx="2642035" cy="1004606"/>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8"/>
            <a:stretch>
              <a:fillRect/>
            </a:stretch>
          </xdr:blipFill>
          <xdr:spPr>
            <a:xfrm>
              <a:off x="6256019" y="3307838"/>
              <a:ext cx="1191168" cy="776482"/>
            </a:xfrm>
            <a:prstGeom prst="rect">
              <a:avLst/>
            </a:prstGeom>
            <a:effectLst>
              <a:glow rad="63500">
                <a:schemeClr val="accent3">
                  <a:lumMod val="75000"/>
                  <a:alpha val="40000"/>
                </a:schemeClr>
              </a:glow>
            </a:effectLst>
          </xdr:spPr>
        </xdr:pic>
        <xdr:sp macro="" textlink="">
          <xdr:nvSpPr>
            <xdr:cNvPr id="65" name="Rectángulo 64">
              <a:extLst>
                <a:ext uri="{FF2B5EF4-FFF2-40B4-BE49-F238E27FC236}">
                  <a16:creationId xmlns:a16="http://schemas.microsoft.com/office/drawing/2014/main" id="{00000000-0008-0000-0000-000041000000}"/>
                </a:ext>
              </a:extLst>
            </xdr:cNvPr>
            <xdr:cNvSpPr/>
          </xdr:nvSpPr>
          <xdr:spPr>
            <a:xfrm>
              <a:off x="7477126" y="3371850"/>
              <a:ext cx="1314450" cy="65501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6: </a:t>
              </a:r>
              <a:r>
                <a:rPr lang="es-ES" sz="1250" b="0" cap="none" spc="0">
                  <a:ln w="0"/>
                  <a:solidFill>
                    <a:srgbClr val="800000"/>
                  </a:solidFill>
                  <a:effectLst>
                    <a:reflection blurRad="6350" stA="53000" endA="300" endPos="35500" dir="5400000" sy="-90000" algn="bl" rotWithShape="0"/>
                  </a:effectLst>
                </a:rPr>
                <a:t>Otras </a:t>
              </a:r>
            </a:p>
            <a:p>
              <a:pPr algn="l"/>
              <a:r>
                <a:rPr lang="es-ES" sz="1250" b="0" cap="none" spc="0">
                  <a:ln w="0"/>
                  <a:solidFill>
                    <a:srgbClr val="800000"/>
                  </a:solidFill>
                  <a:effectLst>
                    <a:reflection blurRad="6350" stA="53000" endA="300" endPos="35500" dir="5400000" sy="-90000" algn="bl" rotWithShape="0"/>
                  </a:effectLst>
                </a:rPr>
                <a:t>Iniciativas Adicionales</a:t>
              </a:r>
            </a:p>
          </xdr:txBody>
        </xdr:sp>
      </xdr:grpSp>
      <xdr:pic>
        <xdr:nvPicPr>
          <xdr:cNvPr id="50" name="Imagen 49">
            <a:hlinkClick xmlns:r="http://schemas.openxmlformats.org/officeDocument/2006/relationships" r:id="rId19"/>
            <a:extLst>
              <a:ext uri="{FF2B5EF4-FFF2-40B4-BE49-F238E27FC236}">
                <a16:creationId xmlns:a16="http://schemas.microsoft.com/office/drawing/2014/main" id="{BEFB1EE2-5E31-4AA5-8180-23566CC948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8642611" y="3482714"/>
            <a:ext cx="588688" cy="54602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396240</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389092" cy="774053"/>
        </a:xfrm>
        <a:prstGeom prst="rect">
          <a:avLst/>
        </a:prstGeom>
        <a:noFill/>
        <a:ln>
          <a:noFill/>
        </a:ln>
      </xdr:spPr>
    </xdr:pic>
    <xdr:clientData/>
  </xdr:twoCellAnchor>
  <xdr:twoCellAnchor editAs="oneCell">
    <xdr:from>
      <xdr:col>10</xdr:col>
      <xdr:colOff>396354</xdr:colOff>
      <xdr:row>0</xdr:row>
      <xdr:rowOff>45720</xdr:rowOff>
    </xdr:from>
    <xdr:to>
      <xdr:col>11</xdr:col>
      <xdr:colOff>422910</xdr:colOff>
      <xdr:row>0</xdr:row>
      <xdr:rowOff>851361</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4404" y="45720"/>
          <a:ext cx="80760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257175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6791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645841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14</xdr:col>
      <xdr:colOff>434454</xdr:colOff>
      <xdr:row>0</xdr:row>
      <xdr:rowOff>45720</xdr:rowOff>
    </xdr:from>
    <xdr:to>
      <xdr:col>15</xdr:col>
      <xdr:colOff>403860</xdr:colOff>
      <xdr:row>0</xdr:row>
      <xdr:rowOff>851361</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15</xdr:col>
      <xdr:colOff>76200</xdr:colOff>
      <xdr:row>1</xdr:row>
      <xdr:rowOff>205740</xdr:rowOff>
    </xdr:from>
    <xdr:to>
      <xdr:col>15</xdr:col>
      <xdr:colOff>746760</xdr:colOff>
      <xdr:row>2</xdr:row>
      <xdr:rowOff>381000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43468</xdr:colOff>
      <xdr:row>0</xdr:row>
      <xdr:rowOff>64614</xdr:rowOff>
    </xdr:from>
    <xdr:to>
      <xdr:col>1</xdr:col>
      <xdr:colOff>512491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4"/>
          <a:ext cx="1469148"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333375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464866</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238125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560116</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470535</xdr:colOff>
      <xdr:row>0</xdr:row>
      <xdr:rowOff>851361</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209550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550591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95250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107157</xdr:colOff>
      <xdr:row>0</xdr:row>
      <xdr:rowOff>100335</xdr:rowOff>
    </xdr:from>
    <xdr:to>
      <xdr:col>1</xdr:col>
      <xdr:colOff>661905</xdr:colOff>
      <xdr:row>0</xdr:row>
      <xdr:rowOff>874388</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5"/>
          <a:ext cx="1471529" cy="774053"/>
        </a:xfrm>
        <a:prstGeom prst="rect">
          <a:avLst/>
        </a:prstGeom>
        <a:noFill/>
        <a:ln>
          <a:noFill/>
        </a:ln>
      </xdr:spPr>
    </xdr:pic>
    <xdr:clientData/>
  </xdr:twoCellAnchor>
  <xdr:twoCellAnchor>
    <xdr:from>
      <xdr:col>2</xdr:col>
      <xdr:colOff>114300</xdr:colOff>
      <xdr:row>0</xdr:row>
      <xdr:rowOff>110490</xdr:rowOff>
    </xdr:from>
    <xdr:to>
      <xdr:col>4</xdr:col>
      <xdr:colOff>268816</xdr:colOff>
      <xdr:row>0</xdr:row>
      <xdr:rowOff>781050</xdr:rowOff>
    </xdr:to>
    <xdr:grpSp>
      <xdr:nvGrpSpPr>
        <xdr:cNvPr id="6" name="Grupo 5">
          <a:extLst>
            <a:ext uri="{FF2B5EF4-FFF2-40B4-BE49-F238E27FC236}">
              <a16:creationId xmlns:a16="http://schemas.microsoft.com/office/drawing/2014/main" id="{00000000-0008-0000-0700-000006000000}"/>
            </a:ext>
          </a:extLst>
        </xdr:cNvPr>
        <xdr:cNvGrpSpPr/>
      </xdr:nvGrpSpPr>
      <xdr:grpSpPr>
        <a:xfrm>
          <a:off x="1816894" y="110490"/>
          <a:ext cx="1607078" cy="670560"/>
          <a:chOff x="1857375" y="120015"/>
          <a:chExt cx="1602430" cy="670560"/>
        </a:xfrm>
      </xdr:grpSpPr>
      <xdr:pic>
        <xdr:nvPicPr>
          <xdr:cNvPr id="4" name="Imagen 3" descr="Galería">
            <a:hlinkClick xmlns:r="http://schemas.openxmlformats.org/officeDocument/2006/relationships" r:id="rId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857375" y="120015"/>
            <a:ext cx="670560" cy="6705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2573981" y="121709"/>
            <a:ext cx="885824"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rgbClr val="FF0000"/>
                </a:solidFill>
                <a:latin typeface="+mn-lt"/>
              </a:rPr>
              <a:t>Regresar</a:t>
            </a:r>
            <a:r>
              <a:rPr lang="es-CO" sz="1200" b="1" baseline="0">
                <a:solidFill>
                  <a:srgbClr val="FF0000"/>
                </a:solidFill>
                <a:latin typeface="+mn-lt"/>
              </a:rPr>
              <a:t> al </a:t>
            </a:r>
          </a:p>
          <a:p>
            <a:pPr algn="ctr"/>
            <a:r>
              <a:rPr lang="es-CO" sz="1200" b="1" baseline="0">
                <a:solidFill>
                  <a:srgbClr val="FF0000"/>
                </a:solidFill>
                <a:latin typeface="+mn-lt"/>
              </a:rPr>
              <a:t>INICIO</a:t>
            </a:r>
            <a:endParaRPr lang="es-CO" sz="1200" b="1">
              <a:solidFill>
                <a:srgbClr val="FF0000"/>
              </a:solidFill>
              <a:latin typeface="+mn-lt"/>
            </a:endParaRPr>
          </a:p>
        </xdr:txBody>
      </xdr:sp>
    </xdr:grpSp>
    <xdr:clientData/>
  </xdr:twoCellAnchor>
  <xdr:twoCellAnchor editAs="oneCell">
    <xdr:from>
      <xdr:col>12</xdr:col>
      <xdr:colOff>211670</xdr:colOff>
      <xdr:row>0</xdr:row>
      <xdr:rowOff>84668</xdr:rowOff>
    </xdr:from>
    <xdr:to>
      <xdr:col>12</xdr:col>
      <xdr:colOff>1676585</xdr:colOff>
      <xdr:row>0</xdr:row>
      <xdr:rowOff>858721</xdr:rowOff>
    </xdr:to>
    <xdr:pic>
      <xdr:nvPicPr>
        <xdr:cNvPr id="7" name="Imagen 6" descr="Descripción: Descripción: E:\BIF COMPARTIDA\relogohorizontal\LOGO BIF HORIZONTAL PNG.png">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1599337" y="84668"/>
          <a:ext cx="1464915" cy="774053"/>
        </a:xfrm>
        <a:prstGeom prst="rect">
          <a:avLst/>
        </a:prstGeom>
        <a:noFill/>
        <a:ln>
          <a:noFill/>
        </a:ln>
      </xdr:spPr>
    </xdr:pic>
    <xdr:clientData/>
  </xdr:twoCellAnchor>
  <xdr:twoCellAnchor editAs="oneCell">
    <xdr:from>
      <xdr:col>28</xdr:col>
      <xdr:colOff>158753</xdr:colOff>
      <xdr:row>0</xdr:row>
      <xdr:rowOff>52918</xdr:rowOff>
    </xdr:from>
    <xdr:to>
      <xdr:col>28</xdr:col>
      <xdr:colOff>1623668</xdr:colOff>
      <xdr:row>0</xdr:row>
      <xdr:rowOff>826971</xdr:rowOff>
    </xdr:to>
    <xdr:pic>
      <xdr:nvPicPr>
        <xdr:cNvPr id="8" name="Imagen 7" descr="Descripción: Descripción: E:\BIF COMPARTIDA\relogohorizontal\LOGO BIF HORIZONTAL PNG.png">
          <a:extLst>
            <a:ext uri="{FF2B5EF4-FFF2-40B4-BE49-F238E27FC236}">
              <a16:creationId xmlns:a16="http://schemas.microsoft.com/office/drawing/2014/main"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25135420" y="52918"/>
          <a:ext cx="1464915" cy="77405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view="pageBreakPreview" topLeftCell="A13" zoomScaleNormal="100" zoomScaleSheetLayoutView="100" workbookViewId="0"/>
  </sheetViews>
  <sheetFormatPr baseColWidth="10" defaultColWidth="0" defaultRowHeight="15" zeroHeight="1" x14ac:dyDescent="0.25"/>
  <cols>
    <col min="1" max="12" width="11.5703125" style="1" customWidth="1"/>
    <col min="13" max="16384" width="11.5703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5:8" x14ac:dyDescent="0.25">
      <c r="H17"/>
    </row>
    <row r="18" spans="5:8" x14ac:dyDescent="0.25"/>
    <row r="19" spans="5:8" x14ac:dyDescent="0.25"/>
    <row r="20" spans="5:8" x14ac:dyDescent="0.25"/>
    <row r="21" spans="5:8" x14ac:dyDescent="0.25"/>
    <row r="22" spans="5:8" x14ac:dyDescent="0.25"/>
    <row r="23" spans="5:8" x14ac:dyDescent="0.25"/>
    <row r="24" spans="5:8" x14ac:dyDescent="0.25"/>
    <row r="25" spans="5:8" x14ac:dyDescent="0.25"/>
    <row r="26" spans="5:8" x14ac:dyDescent="0.25"/>
    <row r="27" spans="5:8" x14ac:dyDescent="0.25"/>
    <row r="28" spans="5:8" x14ac:dyDescent="0.25"/>
    <row r="29" spans="5:8" x14ac:dyDescent="0.25">
      <c r="E29"/>
    </row>
    <row r="30" spans="5:8" x14ac:dyDescent="0.25"/>
    <row r="31" spans="5:8" x14ac:dyDescent="0.25"/>
    <row r="32" spans="5:8" x14ac:dyDescent="0.25"/>
    <row r="33" spans="8:8" x14ac:dyDescent="0.25"/>
    <row r="34" spans="8:8" x14ac:dyDescent="0.25">
      <c r="H34"/>
    </row>
    <row r="35" spans="8:8" x14ac:dyDescent="0.25"/>
    <row r="36" spans="8:8" x14ac:dyDescent="0.25"/>
  </sheetData>
  <printOptions horizontalCentered="1"/>
  <pageMargins left="0.31496062992125984" right="0.31496062992125984"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2"/>
  <sheetViews>
    <sheetView zoomScaleNormal="100" workbookViewId="0">
      <selection sqref="A1:B1"/>
    </sheetView>
  </sheetViews>
  <sheetFormatPr baseColWidth="10" defaultColWidth="11.5703125" defaultRowHeight="15" x14ac:dyDescent="0.25"/>
  <cols>
    <col min="1" max="1" width="15.5703125" style="2" customWidth="1"/>
    <col min="2" max="2" width="6.28515625" style="2" customWidth="1"/>
    <col min="3" max="3" width="9.7109375" style="2" customWidth="1"/>
    <col min="4" max="4" width="9.5703125" style="2" customWidth="1"/>
    <col min="5" max="5" width="8.5703125" style="2" customWidth="1"/>
    <col min="6" max="6" width="16.140625" style="2" customWidth="1"/>
    <col min="7" max="7" width="11.7109375" style="2" customWidth="1"/>
    <col min="8" max="8" width="12.28515625" style="2" customWidth="1"/>
    <col min="9" max="9" width="11.42578125" style="2" customWidth="1"/>
    <col min="10" max="10" width="9" style="2" customWidth="1"/>
    <col min="11" max="12" width="11.7109375" style="2" customWidth="1"/>
    <col min="13" max="16384" width="11.5703125" style="2"/>
  </cols>
  <sheetData>
    <row r="1" spans="1:12 16384:16384" ht="70.150000000000006" customHeight="1" x14ac:dyDescent="0.25">
      <c r="A1" s="40"/>
      <c r="B1" s="40"/>
      <c r="C1" s="41" t="s">
        <v>262</v>
      </c>
      <c r="D1" s="42"/>
      <c r="E1" s="42"/>
      <c r="F1" s="42"/>
      <c r="G1" s="42"/>
      <c r="H1" s="42"/>
      <c r="I1" s="42"/>
      <c r="J1" s="42"/>
      <c r="K1" s="40"/>
      <c r="L1" s="40"/>
      <c r="XFD1" s="22" t="s">
        <v>122</v>
      </c>
    </row>
    <row r="2" spans="1:12 16384:16384" ht="48.75" customHeight="1" x14ac:dyDescent="0.25">
      <c r="A2" s="3" t="s">
        <v>0</v>
      </c>
      <c r="B2" s="32" t="s">
        <v>1</v>
      </c>
      <c r="C2" s="32"/>
      <c r="D2" s="32"/>
      <c r="E2" s="32"/>
      <c r="F2" s="32"/>
      <c r="G2" s="32"/>
      <c r="H2" s="32"/>
      <c r="I2" s="32"/>
      <c r="J2" s="32"/>
      <c r="K2" s="32"/>
      <c r="L2" s="37" t="s">
        <v>4</v>
      </c>
    </row>
    <row r="3" spans="1:12 16384:16384" ht="48.75" customHeight="1" x14ac:dyDescent="0.25">
      <c r="A3" s="3" t="s">
        <v>120</v>
      </c>
      <c r="B3" s="32" t="s">
        <v>151</v>
      </c>
      <c r="C3" s="32"/>
      <c r="D3" s="32"/>
      <c r="E3" s="32"/>
      <c r="F3" s="32"/>
      <c r="G3" s="32"/>
      <c r="H3" s="32"/>
      <c r="I3" s="32"/>
      <c r="J3" s="32"/>
      <c r="K3" s="32"/>
      <c r="L3" s="38"/>
    </row>
    <row r="4" spans="1:12 16384:16384" ht="48.75" customHeight="1" x14ac:dyDescent="0.25">
      <c r="A4" s="3" t="s">
        <v>2</v>
      </c>
      <c r="B4" s="34" t="s">
        <v>3</v>
      </c>
      <c r="C4" s="35"/>
      <c r="D4" s="35"/>
      <c r="E4" s="35"/>
      <c r="F4" s="35"/>
      <c r="G4" s="35"/>
      <c r="H4" s="35"/>
      <c r="I4" s="35"/>
      <c r="J4" s="35"/>
      <c r="K4" s="36"/>
      <c r="L4" s="39"/>
    </row>
    <row r="5" spans="1:12 16384:16384" s="5" customFormat="1" ht="30.6" customHeight="1" x14ac:dyDescent="0.25">
      <c r="A5" s="43" t="s">
        <v>5</v>
      </c>
      <c r="B5" s="43"/>
      <c r="C5" s="43" t="s">
        <v>6</v>
      </c>
      <c r="D5" s="43"/>
      <c r="E5" s="43"/>
      <c r="F5" s="43"/>
      <c r="G5" s="43" t="s">
        <v>7</v>
      </c>
      <c r="H5" s="43"/>
      <c r="I5" s="43" t="s">
        <v>8</v>
      </c>
      <c r="J5" s="43"/>
      <c r="K5" s="4" t="s">
        <v>9</v>
      </c>
      <c r="L5" s="4" t="s">
        <v>10</v>
      </c>
    </row>
    <row r="6" spans="1:12 16384:16384" ht="106.5" customHeight="1" x14ac:dyDescent="0.25">
      <c r="A6" s="33" t="s">
        <v>11</v>
      </c>
      <c r="B6" s="33"/>
      <c r="C6" s="32" t="s">
        <v>263</v>
      </c>
      <c r="D6" s="32"/>
      <c r="E6" s="32"/>
      <c r="F6" s="32"/>
      <c r="G6" s="32" t="s">
        <v>264</v>
      </c>
      <c r="H6" s="32"/>
      <c r="I6" s="33" t="s">
        <v>252</v>
      </c>
      <c r="J6" s="33"/>
      <c r="K6" s="23">
        <v>44958</v>
      </c>
      <c r="L6" s="23">
        <v>45107</v>
      </c>
    </row>
    <row r="7" spans="1:12 16384:16384" ht="80.25" customHeight="1" x14ac:dyDescent="0.25">
      <c r="A7" s="33"/>
      <c r="B7" s="33"/>
      <c r="C7" s="32" t="s">
        <v>265</v>
      </c>
      <c r="D7" s="32"/>
      <c r="E7" s="32"/>
      <c r="F7" s="32"/>
      <c r="G7" s="32" t="s">
        <v>253</v>
      </c>
      <c r="H7" s="32"/>
      <c r="I7" s="33" t="s">
        <v>154</v>
      </c>
      <c r="J7" s="33"/>
      <c r="K7" s="23">
        <v>44958</v>
      </c>
      <c r="L7" s="23">
        <v>45291</v>
      </c>
    </row>
    <row r="8" spans="1:12 16384:16384" ht="106.5" customHeight="1" x14ac:dyDescent="0.25">
      <c r="A8" s="33"/>
      <c r="B8" s="33"/>
      <c r="C8" s="32" t="s">
        <v>266</v>
      </c>
      <c r="D8" s="32"/>
      <c r="E8" s="32"/>
      <c r="F8" s="32"/>
      <c r="G8" s="32" t="s">
        <v>255</v>
      </c>
      <c r="H8" s="32"/>
      <c r="I8" s="33" t="s">
        <v>161</v>
      </c>
      <c r="J8" s="33"/>
      <c r="K8" s="23">
        <v>45078</v>
      </c>
      <c r="L8" s="23">
        <v>45291</v>
      </c>
    </row>
    <row r="9" spans="1:12 16384:16384" ht="106.5" customHeight="1" x14ac:dyDescent="0.25">
      <c r="A9" s="33" t="s">
        <v>12</v>
      </c>
      <c r="B9" s="33"/>
      <c r="C9" s="32" t="s">
        <v>233</v>
      </c>
      <c r="D9" s="32"/>
      <c r="E9" s="32"/>
      <c r="F9" s="32"/>
      <c r="G9" s="32" t="s">
        <v>152</v>
      </c>
      <c r="H9" s="32"/>
      <c r="I9" s="33" t="s">
        <v>254</v>
      </c>
      <c r="J9" s="33"/>
      <c r="K9" s="23">
        <v>44927</v>
      </c>
      <c r="L9" s="23">
        <v>44957</v>
      </c>
    </row>
    <row r="10" spans="1:12 16384:16384" ht="106.5" customHeight="1" x14ac:dyDescent="0.25">
      <c r="A10" s="33"/>
      <c r="B10" s="33"/>
      <c r="C10" s="34" t="s">
        <v>234</v>
      </c>
      <c r="D10" s="35"/>
      <c r="E10" s="35"/>
      <c r="F10" s="36"/>
      <c r="G10" s="34" t="s">
        <v>235</v>
      </c>
      <c r="H10" s="36"/>
      <c r="I10" s="33" t="s">
        <v>161</v>
      </c>
      <c r="J10" s="33"/>
      <c r="K10" s="23">
        <v>44927</v>
      </c>
      <c r="L10" s="23">
        <v>44957</v>
      </c>
    </row>
    <row r="11" spans="1:12 16384:16384" ht="126" customHeight="1" x14ac:dyDescent="0.25">
      <c r="A11" s="33"/>
      <c r="B11" s="33"/>
      <c r="C11" s="32" t="s">
        <v>236</v>
      </c>
      <c r="D11" s="32"/>
      <c r="E11" s="32"/>
      <c r="F11" s="32"/>
      <c r="G11" s="32" t="s">
        <v>153</v>
      </c>
      <c r="H11" s="32"/>
      <c r="I11" s="33" t="s">
        <v>154</v>
      </c>
      <c r="J11" s="33"/>
      <c r="K11" s="23">
        <v>44958</v>
      </c>
      <c r="L11" s="23">
        <v>45016</v>
      </c>
    </row>
    <row r="12" spans="1:12 16384:16384" ht="143.25" customHeight="1" x14ac:dyDescent="0.25">
      <c r="A12" s="33" t="s">
        <v>13</v>
      </c>
      <c r="B12" s="33"/>
      <c r="C12" s="32" t="s">
        <v>267</v>
      </c>
      <c r="D12" s="32"/>
      <c r="E12" s="32"/>
      <c r="F12" s="32"/>
      <c r="G12" s="32" t="s">
        <v>256</v>
      </c>
      <c r="H12" s="32"/>
      <c r="I12" s="33" t="s">
        <v>154</v>
      </c>
      <c r="J12" s="33"/>
      <c r="K12" s="23">
        <v>45031</v>
      </c>
      <c r="L12" s="23">
        <v>44946</v>
      </c>
    </row>
  </sheetData>
  <autoFilter ref="A5:L12" xr:uid="{00000000-0009-0000-0000-000001000000}">
    <filterColumn colId="0" showButton="0"/>
    <filterColumn colId="2" showButton="0"/>
    <filterColumn colId="3" showButton="0"/>
    <filterColumn colId="4" showButton="0"/>
    <filterColumn colId="6" showButton="0"/>
    <filterColumn colId="8" showButton="0"/>
  </autoFilter>
  <mergeCells count="35">
    <mergeCell ref="G11:H11"/>
    <mergeCell ref="I11:J11"/>
    <mergeCell ref="G12:H12"/>
    <mergeCell ref="I12:J12"/>
    <mergeCell ref="A9:B11"/>
    <mergeCell ref="C11:F11"/>
    <mergeCell ref="C12:F12"/>
    <mergeCell ref="A12:B12"/>
    <mergeCell ref="A5:B5"/>
    <mergeCell ref="C5:F5"/>
    <mergeCell ref="G5:H5"/>
    <mergeCell ref="I5:J5"/>
    <mergeCell ref="C6:F6"/>
    <mergeCell ref="G6:H6"/>
    <mergeCell ref="I6:J6"/>
    <mergeCell ref="B4:K4"/>
    <mergeCell ref="L2:L4"/>
    <mergeCell ref="A1:B1"/>
    <mergeCell ref="C1:J1"/>
    <mergeCell ref="K1:L1"/>
    <mergeCell ref="B2:K2"/>
    <mergeCell ref="B3:K3"/>
    <mergeCell ref="C8:F8"/>
    <mergeCell ref="G8:H8"/>
    <mergeCell ref="I8:J8"/>
    <mergeCell ref="A6:B8"/>
    <mergeCell ref="C10:F10"/>
    <mergeCell ref="G10:H10"/>
    <mergeCell ref="I10:J10"/>
    <mergeCell ref="C7:F7"/>
    <mergeCell ref="G7:H7"/>
    <mergeCell ref="I7:J7"/>
    <mergeCell ref="C9:F9"/>
    <mergeCell ref="G9:H9"/>
    <mergeCell ref="I9:J9"/>
  </mergeCells>
  <printOptions horizontalCentered="1"/>
  <pageMargins left="0.31496062992126" right="0.31496062992126" top="0.35433070866141703" bottom="0.35433070866141703" header="0.31496062992126" footer="0.31496062992126"/>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048573"/>
  <sheetViews>
    <sheetView zoomScale="89" zoomScaleNormal="89" workbookViewId="0">
      <selection sqref="A1:B1"/>
    </sheetView>
  </sheetViews>
  <sheetFormatPr baseColWidth="10" defaultColWidth="11.5703125" defaultRowHeight="15" x14ac:dyDescent="0.25"/>
  <cols>
    <col min="1" max="1" width="13.140625" style="2" customWidth="1"/>
    <col min="2" max="2" width="11.7109375" style="2" customWidth="1"/>
    <col min="3" max="6" width="9.28515625" style="2" customWidth="1"/>
    <col min="7" max="9" width="9.5703125" style="2" customWidth="1"/>
    <col min="10" max="10" width="11.5703125" style="2" customWidth="1"/>
    <col min="11" max="11" width="12.42578125" style="2" customWidth="1"/>
    <col min="12" max="12" width="27.85546875" style="2" customWidth="1"/>
    <col min="13" max="13" width="26.85546875" style="2" customWidth="1"/>
    <col min="14" max="14" width="25.140625" style="2" customWidth="1"/>
    <col min="15" max="16" width="12.5703125" style="2" customWidth="1"/>
    <col min="17" max="16384" width="11.5703125" style="2"/>
  </cols>
  <sheetData>
    <row r="1" spans="1:16 16384:16384" ht="70.150000000000006" customHeight="1" x14ac:dyDescent="0.25">
      <c r="A1" s="40"/>
      <c r="B1" s="40"/>
      <c r="C1" s="41" t="s">
        <v>268</v>
      </c>
      <c r="D1" s="42"/>
      <c r="E1" s="42"/>
      <c r="F1" s="42"/>
      <c r="G1" s="42"/>
      <c r="H1" s="42"/>
      <c r="I1" s="42"/>
      <c r="J1" s="42"/>
      <c r="K1" s="42"/>
      <c r="L1" s="42"/>
      <c r="M1" s="42"/>
      <c r="N1" s="42"/>
      <c r="O1" s="40"/>
      <c r="P1" s="40"/>
      <c r="XFD1" s="22" t="s">
        <v>122</v>
      </c>
    </row>
    <row r="2" spans="1:16 16384:16384" ht="39" customHeight="1" x14ac:dyDescent="0.25">
      <c r="A2" s="3" t="s">
        <v>0</v>
      </c>
      <c r="B2" s="32" t="s">
        <v>21</v>
      </c>
      <c r="C2" s="32"/>
      <c r="D2" s="32"/>
      <c r="E2" s="32"/>
      <c r="F2" s="32"/>
      <c r="G2" s="32"/>
      <c r="H2" s="32"/>
      <c r="I2" s="32"/>
      <c r="J2" s="32"/>
      <c r="K2" s="32"/>
      <c r="L2" s="32"/>
      <c r="M2" s="32"/>
      <c r="N2" s="32"/>
      <c r="O2" s="32"/>
      <c r="P2" s="37" t="s">
        <v>4</v>
      </c>
    </row>
    <row r="3" spans="1:16 16384:16384" ht="39" customHeight="1" x14ac:dyDescent="0.25">
      <c r="A3" s="3" t="s">
        <v>120</v>
      </c>
      <c r="B3" s="32" t="s">
        <v>29</v>
      </c>
      <c r="C3" s="32"/>
      <c r="D3" s="32"/>
      <c r="E3" s="32"/>
      <c r="F3" s="32"/>
      <c r="G3" s="32"/>
      <c r="H3" s="32"/>
      <c r="I3" s="32"/>
      <c r="J3" s="32"/>
      <c r="K3" s="32"/>
      <c r="L3" s="32"/>
      <c r="M3" s="32"/>
      <c r="N3" s="32"/>
      <c r="O3" s="32"/>
      <c r="P3" s="38"/>
    </row>
    <row r="4" spans="1:16 16384:16384" ht="39" customHeight="1" x14ac:dyDescent="0.25">
      <c r="A4" s="6" t="s">
        <v>2</v>
      </c>
      <c r="B4" s="49" t="s">
        <v>22</v>
      </c>
      <c r="C4" s="50"/>
      <c r="D4" s="50"/>
      <c r="E4" s="50"/>
      <c r="F4" s="50"/>
      <c r="G4" s="50"/>
      <c r="H4" s="50"/>
      <c r="I4" s="50"/>
      <c r="J4" s="50"/>
      <c r="K4" s="50"/>
      <c r="L4" s="50"/>
      <c r="M4" s="50"/>
      <c r="N4" s="50"/>
      <c r="O4" s="51"/>
      <c r="P4" s="39"/>
    </row>
    <row r="5" spans="1:16 16384:16384" s="16" customFormat="1" ht="48.6" customHeight="1" x14ac:dyDescent="0.25">
      <c r="A5" s="52" t="s">
        <v>14</v>
      </c>
      <c r="B5" s="52"/>
      <c r="C5" s="52" t="s">
        <v>15</v>
      </c>
      <c r="D5" s="52"/>
      <c r="E5" s="52" t="s">
        <v>16</v>
      </c>
      <c r="F5" s="52"/>
      <c r="G5" s="52" t="s">
        <v>17</v>
      </c>
      <c r="H5" s="52"/>
      <c r="I5" s="52"/>
      <c r="J5" s="52" t="s">
        <v>18</v>
      </c>
      <c r="K5" s="52"/>
      <c r="L5" s="4" t="s">
        <v>19</v>
      </c>
      <c r="M5" s="4" t="s">
        <v>20</v>
      </c>
      <c r="N5" s="4" t="s">
        <v>8</v>
      </c>
      <c r="O5" s="4" t="s">
        <v>33</v>
      </c>
      <c r="P5" s="4" t="s">
        <v>10</v>
      </c>
    </row>
    <row r="6" spans="1:16 16384:16384" ht="139.5" customHeight="1" x14ac:dyDescent="0.25">
      <c r="A6" s="34" t="s">
        <v>30</v>
      </c>
      <c r="B6" s="36"/>
      <c r="C6" s="47" t="s">
        <v>32</v>
      </c>
      <c r="D6" s="48"/>
      <c r="E6" s="47" t="s">
        <v>158</v>
      </c>
      <c r="F6" s="48"/>
      <c r="G6" s="44" t="s">
        <v>261</v>
      </c>
      <c r="H6" s="45"/>
      <c r="I6" s="46"/>
      <c r="J6" s="47" t="s">
        <v>159</v>
      </c>
      <c r="K6" s="48"/>
      <c r="L6" s="31" t="s">
        <v>230</v>
      </c>
      <c r="M6" s="31" t="s">
        <v>231</v>
      </c>
      <c r="N6" s="30" t="s">
        <v>227</v>
      </c>
      <c r="O6" s="23">
        <v>44958</v>
      </c>
      <c r="P6" s="23">
        <v>45260</v>
      </c>
    </row>
    <row r="7" spans="1:16 16384:16384" ht="139.5" customHeight="1" x14ac:dyDescent="0.25">
      <c r="A7" s="34" t="s">
        <v>31</v>
      </c>
      <c r="B7" s="36"/>
      <c r="C7" s="47" t="s">
        <v>32</v>
      </c>
      <c r="D7" s="48"/>
      <c r="E7" s="47" t="s">
        <v>158</v>
      </c>
      <c r="F7" s="48"/>
      <c r="G7" s="44" t="s">
        <v>228</v>
      </c>
      <c r="H7" s="45"/>
      <c r="I7" s="46"/>
      <c r="J7" s="47" t="s">
        <v>159</v>
      </c>
      <c r="K7" s="48"/>
      <c r="L7" s="29" t="s">
        <v>229</v>
      </c>
      <c r="M7" s="31" t="s">
        <v>232</v>
      </c>
      <c r="N7" s="30" t="s">
        <v>227</v>
      </c>
      <c r="O7" s="23">
        <v>44958</v>
      </c>
      <c r="P7" s="23">
        <v>45260</v>
      </c>
    </row>
    <row r="1048570" spans="5:5" ht="60" x14ac:dyDescent="0.25">
      <c r="E1048570" s="28" t="s">
        <v>156</v>
      </c>
    </row>
    <row r="1048571" spans="5:5" ht="60" x14ac:dyDescent="0.25">
      <c r="E1048571" s="28" t="s">
        <v>157</v>
      </c>
    </row>
    <row r="1048572" spans="5:5" ht="60" x14ac:dyDescent="0.25">
      <c r="E1048572" s="28" t="s">
        <v>155</v>
      </c>
    </row>
    <row r="1048573" spans="5:5" ht="60" x14ac:dyDescent="0.25">
      <c r="E1048573" s="28" t="s">
        <v>158</v>
      </c>
    </row>
  </sheetData>
  <autoFilter ref="A5:P5" xr:uid="{00000000-0009-0000-0000-000002000000}">
    <filterColumn colId="0" showButton="0"/>
    <filterColumn colId="2" showButton="0"/>
    <filterColumn colId="4" showButton="0"/>
    <filterColumn colId="6" showButton="0"/>
    <filterColumn colId="7" showButton="0"/>
    <filterColumn colId="9" showButton="0"/>
  </autoFilter>
  <mergeCells count="22">
    <mergeCell ref="C5:D5"/>
    <mergeCell ref="E5:F5"/>
    <mergeCell ref="G5:I5"/>
    <mergeCell ref="A5:B5"/>
    <mergeCell ref="J5:K5"/>
    <mergeCell ref="A1:B1"/>
    <mergeCell ref="C1:N1"/>
    <mergeCell ref="O1:P1"/>
    <mergeCell ref="B2:O2"/>
    <mergeCell ref="P2:P4"/>
    <mergeCell ref="B3:O3"/>
    <mergeCell ref="B4:O4"/>
    <mergeCell ref="G6:I6"/>
    <mergeCell ref="G7:I7"/>
    <mergeCell ref="J6:K6"/>
    <mergeCell ref="J7:K7"/>
    <mergeCell ref="A6:B6"/>
    <mergeCell ref="A7:B7"/>
    <mergeCell ref="C6:D6"/>
    <mergeCell ref="C7:D7"/>
    <mergeCell ref="E6:F6"/>
    <mergeCell ref="E7:F7"/>
  </mergeCells>
  <dataValidations count="1">
    <dataValidation type="list" allowBlank="1" showInputMessage="1" showErrorMessage="1" sqref="E6:F7" xr:uid="{00000000-0002-0000-0200-000000000000}">
      <formula1>$E$1048570:$E$1048573</formula1>
    </dataValidation>
  </dataValidations>
  <printOptions horizontalCentered="1"/>
  <pageMargins left="0.31496062992125984" right="0.31496062992125984" top="0.35433070866141736" bottom="0.35433070866141736" header="0.31496062992125984" footer="0.31496062992125984"/>
  <pageSetup scale="60" orientation="landscape"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1"/>
  <sheetViews>
    <sheetView zoomScaleNormal="100" workbookViewId="0">
      <selection sqref="A1:B1"/>
    </sheetView>
  </sheetViews>
  <sheetFormatPr baseColWidth="10" defaultColWidth="11.5703125" defaultRowHeight="15" x14ac:dyDescent="0.25"/>
  <cols>
    <col min="1" max="1" width="15" style="2" customWidth="1"/>
    <col min="2" max="2" width="8.42578125" style="2" customWidth="1"/>
    <col min="3" max="4" width="10.85546875" style="2" customWidth="1"/>
    <col min="5" max="5" width="11" style="2" customWidth="1"/>
    <col min="6" max="6" width="10.85546875" style="2" customWidth="1"/>
    <col min="7" max="8" width="10.5703125" style="2" customWidth="1"/>
    <col min="9" max="9" width="11.7109375" style="2" customWidth="1"/>
    <col min="10" max="10" width="8.5703125" style="2" customWidth="1"/>
    <col min="11" max="12" width="12.5703125" style="2" customWidth="1"/>
    <col min="13" max="16384" width="11.5703125" style="2"/>
  </cols>
  <sheetData>
    <row r="1" spans="1:12 16384:16384" ht="70.150000000000006" customHeight="1" x14ac:dyDescent="0.25">
      <c r="A1" s="40"/>
      <c r="B1" s="40"/>
      <c r="C1" s="41" t="s">
        <v>272</v>
      </c>
      <c r="D1" s="42"/>
      <c r="E1" s="42"/>
      <c r="F1" s="42"/>
      <c r="G1" s="42"/>
      <c r="H1" s="42"/>
      <c r="I1" s="42"/>
      <c r="J1" s="42"/>
      <c r="K1" s="40"/>
      <c r="L1" s="40"/>
      <c r="XFD1" s="22" t="s">
        <v>122</v>
      </c>
    </row>
    <row r="2" spans="1:12 16384:16384" ht="42.75" customHeight="1" x14ac:dyDescent="0.25">
      <c r="A2" s="3" t="s">
        <v>0</v>
      </c>
      <c r="B2" s="32" t="s">
        <v>1</v>
      </c>
      <c r="C2" s="32"/>
      <c r="D2" s="32"/>
      <c r="E2" s="32"/>
      <c r="F2" s="32"/>
      <c r="G2" s="32"/>
      <c r="H2" s="32"/>
      <c r="I2" s="32"/>
      <c r="J2" s="32"/>
      <c r="K2" s="32"/>
      <c r="L2" s="37" t="s">
        <v>4</v>
      </c>
    </row>
    <row r="3" spans="1:12 16384:16384" ht="42.75" customHeight="1" x14ac:dyDescent="0.25">
      <c r="A3" s="3" t="s">
        <v>120</v>
      </c>
      <c r="B3" s="32" t="s">
        <v>169</v>
      </c>
      <c r="C3" s="32"/>
      <c r="D3" s="32"/>
      <c r="E3" s="32"/>
      <c r="F3" s="32"/>
      <c r="G3" s="32"/>
      <c r="H3" s="32"/>
      <c r="I3" s="32"/>
      <c r="J3" s="32"/>
      <c r="K3" s="32"/>
      <c r="L3" s="38"/>
    </row>
    <row r="4" spans="1:12 16384:16384" ht="42.75" customHeight="1" x14ac:dyDescent="0.25">
      <c r="A4" s="3" t="s">
        <v>2</v>
      </c>
      <c r="B4" s="34" t="s">
        <v>23</v>
      </c>
      <c r="C4" s="35"/>
      <c r="D4" s="35"/>
      <c r="E4" s="35"/>
      <c r="F4" s="35"/>
      <c r="G4" s="35"/>
      <c r="H4" s="35"/>
      <c r="I4" s="35"/>
      <c r="J4" s="35"/>
      <c r="K4" s="36"/>
      <c r="L4" s="39"/>
    </row>
    <row r="5" spans="1:12 16384:16384" s="5" customFormat="1" ht="30.6" customHeight="1" x14ac:dyDescent="0.25">
      <c r="A5" s="43" t="s">
        <v>5</v>
      </c>
      <c r="B5" s="43"/>
      <c r="C5" s="43" t="s">
        <v>6</v>
      </c>
      <c r="D5" s="43"/>
      <c r="E5" s="43"/>
      <c r="F5" s="43"/>
      <c r="G5" s="43" t="s">
        <v>7</v>
      </c>
      <c r="H5" s="43"/>
      <c r="I5" s="43" t="s">
        <v>8</v>
      </c>
      <c r="J5" s="43"/>
      <c r="K5" s="4" t="s">
        <v>9</v>
      </c>
      <c r="L5" s="4" t="s">
        <v>10</v>
      </c>
    </row>
    <row r="6" spans="1:12 16384:16384" ht="86.25" customHeight="1" x14ac:dyDescent="0.25">
      <c r="A6" s="53" t="s">
        <v>34</v>
      </c>
      <c r="B6" s="54"/>
      <c r="C6" s="32" t="s">
        <v>37</v>
      </c>
      <c r="D6" s="32"/>
      <c r="E6" s="32"/>
      <c r="F6" s="32"/>
      <c r="G6" s="32" t="s">
        <v>170</v>
      </c>
      <c r="H6" s="32"/>
      <c r="I6" s="33" t="s">
        <v>36</v>
      </c>
      <c r="J6" s="33"/>
      <c r="K6" s="23">
        <v>45200</v>
      </c>
      <c r="L6" s="23">
        <v>45046</v>
      </c>
    </row>
    <row r="7" spans="1:12 16384:16384" ht="86.25" customHeight="1" x14ac:dyDescent="0.25">
      <c r="A7" s="55"/>
      <c r="B7" s="56"/>
      <c r="C7" s="32" t="s">
        <v>269</v>
      </c>
      <c r="D7" s="32"/>
      <c r="E7" s="32"/>
      <c r="F7" s="32"/>
      <c r="G7" s="32" t="s">
        <v>270</v>
      </c>
      <c r="H7" s="32"/>
      <c r="I7" s="33" t="s">
        <v>36</v>
      </c>
      <c r="J7" s="33"/>
      <c r="K7" s="23">
        <v>45200</v>
      </c>
      <c r="L7" s="23">
        <v>45291</v>
      </c>
    </row>
    <row r="8" spans="1:12 16384:16384" ht="86.25" customHeight="1" x14ac:dyDescent="0.25">
      <c r="A8" s="53" t="s">
        <v>35</v>
      </c>
      <c r="B8" s="54"/>
      <c r="C8" s="32" t="s">
        <v>257</v>
      </c>
      <c r="D8" s="32"/>
      <c r="E8" s="32"/>
      <c r="F8" s="32"/>
      <c r="G8" s="32" t="s">
        <v>171</v>
      </c>
      <c r="H8" s="32"/>
      <c r="I8" s="33" t="s">
        <v>36</v>
      </c>
      <c r="J8" s="33"/>
      <c r="K8" s="23">
        <v>45200</v>
      </c>
      <c r="L8" s="23">
        <v>45291</v>
      </c>
    </row>
    <row r="9" spans="1:12 16384:16384" ht="86.25" customHeight="1" x14ac:dyDescent="0.25">
      <c r="A9" s="55"/>
      <c r="B9" s="56"/>
      <c r="C9" s="32" t="s">
        <v>160</v>
      </c>
      <c r="D9" s="32"/>
      <c r="E9" s="32"/>
      <c r="F9" s="32"/>
      <c r="G9" s="32" t="s">
        <v>172</v>
      </c>
      <c r="H9" s="32"/>
      <c r="I9" s="33" t="s">
        <v>161</v>
      </c>
      <c r="J9" s="33"/>
      <c r="K9" s="23">
        <v>45200</v>
      </c>
      <c r="L9" s="23">
        <v>45291</v>
      </c>
    </row>
    <row r="10" spans="1:12 16384:16384" ht="102" customHeight="1" x14ac:dyDescent="0.25">
      <c r="A10" s="53" t="s">
        <v>162</v>
      </c>
      <c r="B10" s="54"/>
      <c r="C10" s="32" t="s">
        <v>271</v>
      </c>
      <c r="D10" s="32"/>
      <c r="E10" s="32"/>
      <c r="F10" s="32"/>
      <c r="G10" s="32" t="s">
        <v>164</v>
      </c>
      <c r="H10" s="32"/>
      <c r="I10" s="33" t="s">
        <v>163</v>
      </c>
      <c r="J10" s="33"/>
      <c r="K10" s="23">
        <v>45200</v>
      </c>
      <c r="L10" s="23">
        <v>45290</v>
      </c>
    </row>
    <row r="11" spans="1:12 16384:16384" ht="102" customHeight="1" x14ac:dyDescent="0.25">
      <c r="A11" s="55"/>
      <c r="B11" s="56"/>
      <c r="C11" s="32" t="s">
        <v>294</v>
      </c>
      <c r="D11" s="32"/>
      <c r="E11" s="32"/>
      <c r="F11" s="32"/>
      <c r="G11" s="32" t="s">
        <v>237</v>
      </c>
      <c r="H11" s="32"/>
      <c r="I11" s="33" t="s">
        <v>154</v>
      </c>
      <c r="J11" s="33"/>
      <c r="K11" s="23">
        <v>44835</v>
      </c>
      <c r="L11" s="23">
        <v>45311</v>
      </c>
    </row>
  </sheetData>
  <autoFilter ref="A5:L5" xr:uid="{00000000-0009-0000-0000-000003000000}">
    <filterColumn colId="0" showButton="0"/>
    <filterColumn colId="2" showButton="0"/>
    <filterColumn colId="3" showButton="0"/>
    <filterColumn colId="4" showButton="0"/>
    <filterColumn colId="6" showButton="0"/>
    <filterColumn colId="8" showButton="0"/>
  </autoFilter>
  <mergeCells count="32">
    <mergeCell ref="A10:B11"/>
    <mergeCell ref="C10:F10"/>
    <mergeCell ref="G10:H10"/>
    <mergeCell ref="I10:J10"/>
    <mergeCell ref="C11:F11"/>
    <mergeCell ref="G11:H11"/>
    <mergeCell ref="I11:J11"/>
    <mergeCell ref="G8:H8"/>
    <mergeCell ref="A8:B9"/>
    <mergeCell ref="C8:F8"/>
    <mergeCell ref="I8:J8"/>
    <mergeCell ref="C9:F9"/>
    <mergeCell ref="G9:H9"/>
    <mergeCell ref="I9:J9"/>
    <mergeCell ref="A5:B5"/>
    <mergeCell ref="C5:F5"/>
    <mergeCell ref="G5:H5"/>
    <mergeCell ref="I5:J5"/>
    <mergeCell ref="A6:B7"/>
    <mergeCell ref="C6:F6"/>
    <mergeCell ref="G6:H6"/>
    <mergeCell ref="I6:J6"/>
    <mergeCell ref="C7:F7"/>
    <mergeCell ref="G7:H7"/>
    <mergeCell ref="I7:J7"/>
    <mergeCell ref="A1:B1"/>
    <mergeCell ref="C1:J1"/>
    <mergeCell ref="K1:L1"/>
    <mergeCell ref="B2:K2"/>
    <mergeCell ref="L2:L4"/>
    <mergeCell ref="B3:K3"/>
    <mergeCell ref="B4:K4"/>
  </mergeCells>
  <printOptions horizontalCentered="1"/>
  <pageMargins left="0.31496062992126" right="0.31496062992126" top="0.35433070866141703" bottom="0.35433070866141703" header="0.31496062992126" footer="0.31496062992126"/>
  <pageSetup scale="99" orientation="landscape"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1"/>
  <sheetViews>
    <sheetView zoomScaleNormal="100" workbookViewId="0">
      <selection sqref="A1:B1"/>
    </sheetView>
  </sheetViews>
  <sheetFormatPr baseColWidth="10" defaultColWidth="11.5703125" defaultRowHeight="15" x14ac:dyDescent="0.25"/>
  <cols>
    <col min="1" max="1" width="15.85546875" style="2" customWidth="1"/>
    <col min="2" max="2" width="10.140625" style="2" customWidth="1"/>
    <col min="3" max="3" width="10.85546875" style="2" customWidth="1"/>
    <col min="4" max="5" width="9.5703125" style="2" customWidth="1"/>
    <col min="6" max="6" width="8" style="2" customWidth="1"/>
    <col min="7" max="7" width="11.5703125" style="2" customWidth="1"/>
    <col min="8" max="9" width="11.7109375" style="2" customWidth="1"/>
    <col min="10" max="10" width="8.42578125" style="2" customWidth="1"/>
    <col min="11" max="12" width="12.5703125" style="2" customWidth="1"/>
    <col min="13" max="16384" width="11.5703125" style="2"/>
  </cols>
  <sheetData>
    <row r="1" spans="1:12 16384:16384" ht="70.150000000000006" customHeight="1" x14ac:dyDescent="0.25">
      <c r="A1" s="40"/>
      <c r="B1" s="40"/>
      <c r="C1" s="41" t="s">
        <v>273</v>
      </c>
      <c r="D1" s="42"/>
      <c r="E1" s="42"/>
      <c r="F1" s="42"/>
      <c r="G1" s="42"/>
      <c r="H1" s="42"/>
      <c r="I1" s="42"/>
      <c r="J1" s="42"/>
      <c r="K1" s="40"/>
      <c r="L1" s="40"/>
      <c r="XFD1" s="22" t="s">
        <v>122</v>
      </c>
    </row>
    <row r="2" spans="1:12 16384:16384" ht="50.25" customHeight="1" x14ac:dyDescent="0.25">
      <c r="A2" s="3" t="s">
        <v>0</v>
      </c>
      <c r="B2" s="34" t="s">
        <v>168</v>
      </c>
      <c r="C2" s="35"/>
      <c r="D2" s="35"/>
      <c r="E2" s="35"/>
      <c r="F2" s="35"/>
      <c r="G2" s="35"/>
      <c r="H2" s="35"/>
      <c r="I2" s="35"/>
      <c r="J2" s="35"/>
      <c r="K2" s="36"/>
      <c r="L2" s="37" t="s">
        <v>4</v>
      </c>
    </row>
    <row r="3" spans="1:12 16384:16384" ht="50.25" customHeight="1" x14ac:dyDescent="0.25">
      <c r="A3" s="3" t="s">
        <v>120</v>
      </c>
      <c r="B3" s="32" t="s">
        <v>258</v>
      </c>
      <c r="C3" s="32"/>
      <c r="D3" s="32"/>
      <c r="E3" s="32"/>
      <c r="F3" s="32"/>
      <c r="G3" s="32"/>
      <c r="H3" s="32"/>
      <c r="I3" s="32"/>
      <c r="J3" s="32"/>
      <c r="K3" s="32"/>
      <c r="L3" s="38"/>
    </row>
    <row r="4" spans="1:12 16384:16384" ht="50.25" customHeight="1" x14ac:dyDescent="0.25">
      <c r="A4" s="3" t="s">
        <v>2</v>
      </c>
      <c r="B4" s="34" t="s">
        <v>24</v>
      </c>
      <c r="C4" s="35"/>
      <c r="D4" s="35"/>
      <c r="E4" s="35"/>
      <c r="F4" s="35"/>
      <c r="G4" s="35"/>
      <c r="H4" s="35"/>
      <c r="I4" s="35"/>
      <c r="J4" s="35"/>
      <c r="K4" s="36"/>
      <c r="L4" s="39"/>
    </row>
    <row r="5" spans="1:12 16384:16384" s="5" customFormat="1" ht="30.6" customHeight="1" x14ac:dyDescent="0.25">
      <c r="A5" s="43" t="s">
        <v>5</v>
      </c>
      <c r="B5" s="43"/>
      <c r="C5" s="43" t="s">
        <v>6</v>
      </c>
      <c r="D5" s="43"/>
      <c r="E5" s="43"/>
      <c r="F5" s="43"/>
      <c r="G5" s="43" t="s">
        <v>7</v>
      </c>
      <c r="H5" s="43"/>
      <c r="I5" s="43" t="s">
        <v>8</v>
      </c>
      <c r="J5" s="43"/>
      <c r="K5" s="4" t="s">
        <v>9</v>
      </c>
      <c r="L5" s="4" t="s">
        <v>10</v>
      </c>
    </row>
    <row r="6" spans="1:12 16384:16384" ht="73.5" customHeight="1" x14ac:dyDescent="0.25">
      <c r="A6" s="53" t="s">
        <v>187</v>
      </c>
      <c r="B6" s="54"/>
      <c r="C6" s="57" t="s">
        <v>188</v>
      </c>
      <c r="D6" s="57"/>
      <c r="E6" s="57"/>
      <c r="F6" s="57"/>
      <c r="G6" s="32" t="s">
        <v>166</v>
      </c>
      <c r="H6" s="32"/>
      <c r="I6" s="33" t="s">
        <v>161</v>
      </c>
      <c r="J6" s="33"/>
      <c r="K6" s="23">
        <v>44958</v>
      </c>
      <c r="L6" s="23">
        <v>45138</v>
      </c>
    </row>
    <row r="7" spans="1:12 16384:16384" ht="73.5" customHeight="1" x14ac:dyDescent="0.25">
      <c r="A7" s="55"/>
      <c r="B7" s="56"/>
      <c r="C7" s="32" t="s">
        <v>274</v>
      </c>
      <c r="D7" s="32"/>
      <c r="E7" s="32"/>
      <c r="F7" s="32"/>
      <c r="G7" s="32" t="s">
        <v>278</v>
      </c>
      <c r="H7" s="32"/>
      <c r="I7" s="33" t="s">
        <v>281</v>
      </c>
      <c r="J7" s="33"/>
      <c r="K7" s="23">
        <v>44927</v>
      </c>
      <c r="L7" s="23">
        <v>45291</v>
      </c>
    </row>
    <row r="8" spans="1:12 16384:16384" ht="84.75" customHeight="1" x14ac:dyDescent="0.25">
      <c r="A8" s="53" t="s">
        <v>165</v>
      </c>
      <c r="B8" s="54"/>
      <c r="C8" s="32" t="s">
        <v>276</v>
      </c>
      <c r="D8" s="32"/>
      <c r="E8" s="32"/>
      <c r="F8" s="32"/>
      <c r="G8" s="32" t="s">
        <v>277</v>
      </c>
      <c r="H8" s="32"/>
      <c r="I8" s="33" t="s">
        <v>167</v>
      </c>
      <c r="J8" s="33"/>
      <c r="K8" s="23">
        <v>44958</v>
      </c>
      <c r="L8" s="23">
        <v>45169</v>
      </c>
    </row>
    <row r="9" spans="1:12 16384:16384" ht="84.75" customHeight="1" x14ac:dyDescent="0.25">
      <c r="A9" s="55"/>
      <c r="B9" s="56"/>
      <c r="C9" s="32" t="s">
        <v>275</v>
      </c>
      <c r="D9" s="32"/>
      <c r="E9" s="32"/>
      <c r="F9" s="32"/>
      <c r="G9" s="32" t="s">
        <v>280</v>
      </c>
      <c r="H9" s="32"/>
      <c r="I9" s="33" t="s">
        <v>167</v>
      </c>
      <c r="J9" s="33"/>
      <c r="K9" s="23">
        <v>44958</v>
      </c>
      <c r="L9" s="23">
        <v>45291</v>
      </c>
    </row>
    <row r="10" spans="1:12 16384:16384" ht="91.5" customHeight="1" x14ac:dyDescent="0.25">
      <c r="A10" s="47" t="s">
        <v>192</v>
      </c>
      <c r="B10" s="48"/>
      <c r="C10" s="32" t="s">
        <v>279</v>
      </c>
      <c r="D10" s="32"/>
      <c r="E10" s="32"/>
      <c r="F10" s="32"/>
      <c r="G10" s="32" t="s">
        <v>183</v>
      </c>
      <c r="H10" s="32"/>
      <c r="I10" s="33" t="s">
        <v>154</v>
      </c>
      <c r="J10" s="33"/>
      <c r="K10" s="23">
        <v>44927</v>
      </c>
      <c r="L10" s="23">
        <v>44957</v>
      </c>
    </row>
    <row r="11" spans="1:12 16384:16384" ht="96.75" customHeight="1" x14ac:dyDescent="0.25">
      <c r="A11" s="47" t="s">
        <v>189</v>
      </c>
      <c r="B11" s="48"/>
      <c r="C11" s="34" t="s">
        <v>190</v>
      </c>
      <c r="D11" s="35"/>
      <c r="E11" s="35"/>
      <c r="F11" s="36"/>
      <c r="G11" s="32" t="s">
        <v>191</v>
      </c>
      <c r="H11" s="32"/>
      <c r="I11" s="33" t="s">
        <v>161</v>
      </c>
      <c r="J11" s="33"/>
      <c r="K11" s="23">
        <v>44958</v>
      </c>
      <c r="L11" s="23">
        <v>45291</v>
      </c>
    </row>
  </sheetData>
  <autoFilter ref="A5:L11" xr:uid="{00000000-0009-0000-0000-000004000000}">
    <filterColumn colId="0" showButton="0"/>
    <filterColumn colId="2" showButton="0"/>
    <filterColumn colId="3" showButton="0"/>
    <filterColumn colId="4" showButton="0"/>
    <filterColumn colId="6" showButton="0"/>
    <filterColumn colId="8" showButton="0"/>
  </autoFilter>
  <mergeCells count="33">
    <mergeCell ref="C10:F10"/>
    <mergeCell ref="G10:H10"/>
    <mergeCell ref="I10:J10"/>
    <mergeCell ref="A10:B10"/>
    <mergeCell ref="A11:B11"/>
    <mergeCell ref="C11:F11"/>
    <mergeCell ref="G11:H11"/>
    <mergeCell ref="I11:J11"/>
    <mergeCell ref="A8:B9"/>
    <mergeCell ref="C8:F8"/>
    <mergeCell ref="G8:H8"/>
    <mergeCell ref="I8:J8"/>
    <mergeCell ref="C9:F9"/>
    <mergeCell ref="G9:H9"/>
    <mergeCell ref="I9:J9"/>
    <mergeCell ref="A5:B5"/>
    <mergeCell ref="C5:F5"/>
    <mergeCell ref="G5:H5"/>
    <mergeCell ref="I5:J5"/>
    <mergeCell ref="A6:B7"/>
    <mergeCell ref="C6:F6"/>
    <mergeCell ref="G6:H6"/>
    <mergeCell ref="I6:J6"/>
    <mergeCell ref="C7:F7"/>
    <mergeCell ref="G7:H7"/>
    <mergeCell ref="I7:J7"/>
    <mergeCell ref="A1:B1"/>
    <mergeCell ref="C1:J1"/>
    <mergeCell ref="K1:L1"/>
    <mergeCell ref="B2:K2"/>
    <mergeCell ref="L2:L4"/>
    <mergeCell ref="B3:K3"/>
    <mergeCell ref="B4:K4"/>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13"/>
  <sheetViews>
    <sheetView zoomScaleNormal="100" workbookViewId="0">
      <selection sqref="A1:B1"/>
    </sheetView>
  </sheetViews>
  <sheetFormatPr baseColWidth="10" defaultColWidth="11.5703125" defaultRowHeight="15" x14ac:dyDescent="0.25"/>
  <cols>
    <col min="1" max="1" width="14.42578125" style="2" customWidth="1"/>
    <col min="2" max="6" width="9.28515625" style="2" customWidth="1"/>
    <col min="7" max="7" width="11.5703125" style="2" customWidth="1"/>
    <col min="8" max="8" width="11.140625" style="2" customWidth="1"/>
    <col min="9" max="9" width="11.7109375" style="2" customWidth="1"/>
    <col min="10" max="10" width="13.85546875" style="2" customWidth="1"/>
    <col min="11" max="12" width="11.5703125" style="2" customWidth="1"/>
    <col min="13" max="16384" width="11.5703125" style="2"/>
  </cols>
  <sheetData>
    <row r="1" spans="1:12 16384:16384" ht="70.150000000000006" customHeight="1" x14ac:dyDescent="0.25">
      <c r="A1" s="40"/>
      <c r="B1" s="40"/>
      <c r="C1" s="41" t="s">
        <v>282</v>
      </c>
      <c r="D1" s="42"/>
      <c r="E1" s="42"/>
      <c r="F1" s="42"/>
      <c r="G1" s="42"/>
      <c r="H1" s="42"/>
      <c r="I1" s="42"/>
      <c r="J1" s="42"/>
      <c r="K1" s="40"/>
      <c r="L1" s="40"/>
      <c r="XFD1" s="22" t="s">
        <v>122</v>
      </c>
    </row>
    <row r="2" spans="1:12 16384:16384" ht="52.5" customHeight="1" x14ac:dyDescent="0.25">
      <c r="A2" s="3" t="s">
        <v>0</v>
      </c>
      <c r="B2" s="32" t="s">
        <v>26</v>
      </c>
      <c r="C2" s="32"/>
      <c r="D2" s="32"/>
      <c r="E2" s="32"/>
      <c r="F2" s="32"/>
      <c r="G2" s="32"/>
      <c r="H2" s="32"/>
      <c r="I2" s="32"/>
      <c r="J2" s="32"/>
      <c r="K2" s="32"/>
      <c r="L2" s="37" t="s">
        <v>4</v>
      </c>
    </row>
    <row r="3" spans="1:12 16384:16384" ht="52.5" customHeight="1" x14ac:dyDescent="0.25">
      <c r="A3" s="3" t="s">
        <v>120</v>
      </c>
      <c r="B3" s="32" t="s">
        <v>259</v>
      </c>
      <c r="C3" s="32"/>
      <c r="D3" s="32"/>
      <c r="E3" s="32"/>
      <c r="F3" s="32"/>
      <c r="G3" s="32"/>
      <c r="H3" s="32"/>
      <c r="I3" s="32"/>
      <c r="J3" s="32"/>
      <c r="K3" s="32"/>
      <c r="L3" s="38"/>
    </row>
    <row r="4" spans="1:12 16384:16384" ht="54" customHeight="1" x14ac:dyDescent="0.25">
      <c r="A4" s="3" t="s">
        <v>2</v>
      </c>
      <c r="B4" s="34" t="s">
        <v>25</v>
      </c>
      <c r="C4" s="35"/>
      <c r="D4" s="35"/>
      <c r="E4" s="35"/>
      <c r="F4" s="35"/>
      <c r="G4" s="35"/>
      <c r="H4" s="35"/>
      <c r="I4" s="35"/>
      <c r="J4" s="35"/>
      <c r="K4" s="36"/>
      <c r="L4" s="39"/>
    </row>
    <row r="5" spans="1:12 16384:16384" s="5" customFormat="1" ht="30.6" customHeight="1" x14ac:dyDescent="0.25">
      <c r="A5" s="43" t="s">
        <v>5</v>
      </c>
      <c r="B5" s="43"/>
      <c r="C5" s="43" t="s">
        <v>6</v>
      </c>
      <c r="D5" s="43"/>
      <c r="E5" s="43"/>
      <c r="F5" s="43"/>
      <c r="G5" s="43" t="s">
        <v>7</v>
      </c>
      <c r="H5" s="43"/>
      <c r="I5" s="43" t="s">
        <v>8</v>
      </c>
      <c r="J5" s="43"/>
      <c r="K5" s="4" t="s">
        <v>9</v>
      </c>
      <c r="L5" s="4" t="s">
        <v>10</v>
      </c>
    </row>
    <row r="6" spans="1:12 16384:16384" ht="71.25" customHeight="1" x14ac:dyDescent="0.25">
      <c r="A6" s="53" t="s">
        <v>176</v>
      </c>
      <c r="B6" s="54"/>
      <c r="C6" s="32" t="s">
        <v>283</v>
      </c>
      <c r="D6" s="32"/>
      <c r="E6" s="32"/>
      <c r="F6" s="32"/>
      <c r="G6" s="32" t="s">
        <v>238</v>
      </c>
      <c r="H6" s="32"/>
      <c r="I6" s="33" t="s">
        <v>199</v>
      </c>
      <c r="J6" s="33"/>
      <c r="K6" s="23">
        <v>44927</v>
      </c>
      <c r="L6" s="23">
        <v>44957</v>
      </c>
    </row>
    <row r="7" spans="1:12 16384:16384" ht="71.25" customHeight="1" x14ac:dyDescent="0.25">
      <c r="A7" s="58"/>
      <c r="B7" s="59"/>
      <c r="C7" s="32" t="s">
        <v>284</v>
      </c>
      <c r="D7" s="32"/>
      <c r="E7" s="32"/>
      <c r="F7" s="32"/>
      <c r="G7" s="32" t="s">
        <v>285</v>
      </c>
      <c r="H7" s="32"/>
      <c r="I7" s="33" t="s">
        <v>154</v>
      </c>
      <c r="J7" s="33"/>
      <c r="K7" s="23">
        <v>44927</v>
      </c>
      <c r="L7" s="23">
        <v>44957</v>
      </c>
    </row>
    <row r="8" spans="1:12 16384:16384" ht="82.5" customHeight="1" x14ac:dyDescent="0.25">
      <c r="A8" s="58"/>
      <c r="B8" s="59"/>
      <c r="C8" s="32" t="s">
        <v>286</v>
      </c>
      <c r="D8" s="32"/>
      <c r="E8" s="32"/>
      <c r="F8" s="32"/>
      <c r="G8" s="32" t="s">
        <v>173</v>
      </c>
      <c r="H8" s="32"/>
      <c r="I8" s="33" t="s">
        <v>175</v>
      </c>
      <c r="J8" s="33"/>
      <c r="K8" s="23">
        <v>44927</v>
      </c>
      <c r="L8" s="23">
        <v>45322</v>
      </c>
    </row>
    <row r="9" spans="1:12 16384:16384" ht="93" customHeight="1" x14ac:dyDescent="0.25">
      <c r="A9" s="55"/>
      <c r="B9" s="56"/>
      <c r="C9" s="32" t="s">
        <v>287</v>
      </c>
      <c r="D9" s="32"/>
      <c r="E9" s="32"/>
      <c r="F9" s="32"/>
      <c r="G9" s="32" t="s">
        <v>174</v>
      </c>
      <c r="H9" s="32"/>
      <c r="I9" s="33" t="s">
        <v>199</v>
      </c>
      <c r="J9" s="33"/>
      <c r="K9" s="23">
        <v>44927</v>
      </c>
      <c r="L9" s="23">
        <v>45322</v>
      </c>
    </row>
    <row r="10" spans="1:12 16384:16384" ht="73.900000000000006" customHeight="1" x14ac:dyDescent="0.25">
      <c r="A10" s="53" t="s">
        <v>177</v>
      </c>
      <c r="B10" s="54"/>
      <c r="C10" s="32" t="s">
        <v>178</v>
      </c>
      <c r="D10" s="32"/>
      <c r="E10" s="32"/>
      <c r="F10" s="32"/>
      <c r="G10" s="32" t="s">
        <v>179</v>
      </c>
      <c r="H10" s="32"/>
      <c r="I10" s="33" t="s">
        <v>161</v>
      </c>
      <c r="J10" s="33"/>
      <c r="K10" s="23">
        <v>44927</v>
      </c>
      <c r="L10" s="23">
        <v>45291</v>
      </c>
    </row>
    <row r="11" spans="1:12 16384:16384" ht="72" customHeight="1" x14ac:dyDescent="0.25">
      <c r="A11" s="47" t="s">
        <v>184</v>
      </c>
      <c r="B11" s="48"/>
      <c r="C11" s="32" t="s">
        <v>185</v>
      </c>
      <c r="D11" s="32"/>
      <c r="E11" s="32"/>
      <c r="F11" s="32"/>
      <c r="G11" s="32" t="s">
        <v>186</v>
      </c>
      <c r="H11" s="32"/>
      <c r="I11" s="33" t="s">
        <v>161</v>
      </c>
      <c r="J11" s="33"/>
      <c r="K11" s="23">
        <v>44958</v>
      </c>
      <c r="L11" s="23">
        <v>45291</v>
      </c>
    </row>
    <row r="12" spans="1:12 16384:16384" ht="72" customHeight="1" x14ac:dyDescent="0.25">
      <c r="A12" s="47" t="s">
        <v>180</v>
      </c>
      <c r="B12" s="48"/>
      <c r="C12" s="57" t="s">
        <v>200</v>
      </c>
      <c r="D12" s="57"/>
      <c r="E12" s="57"/>
      <c r="F12" s="57"/>
      <c r="G12" s="32" t="s">
        <v>181</v>
      </c>
      <c r="H12" s="32"/>
      <c r="I12" s="33" t="s">
        <v>161</v>
      </c>
      <c r="J12" s="33"/>
      <c r="K12" s="23">
        <v>44927</v>
      </c>
      <c r="L12" s="23">
        <v>45291</v>
      </c>
    </row>
    <row r="13" spans="1:12 16384:16384" ht="81.75" customHeight="1" x14ac:dyDescent="0.25">
      <c r="A13" s="47" t="s">
        <v>182</v>
      </c>
      <c r="B13" s="48"/>
      <c r="C13" s="32" t="s">
        <v>279</v>
      </c>
      <c r="D13" s="32"/>
      <c r="E13" s="32"/>
      <c r="F13" s="32"/>
      <c r="G13" s="32" t="s">
        <v>183</v>
      </c>
      <c r="H13" s="32"/>
      <c r="I13" s="33" t="s">
        <v>154</v>
      </c>
      <c r="J13" s="33"/>
      <c r="K13" s="23">
        <v>44927</v>
      </c>
      <c r="L13" s="23">
        <v>45322</v>
      </c>
    </row>
  </sheetData>
  <autoFilter ref="A5:L13" xr:uid="{00000000-0009-0000-0000-000005000000}">
    <filterColumn colId="0" showButton="0"/>
    <filterColumn colId="2" showButton="0"/>
    <filterColumn colId="3" showButton="0"/>
    <filterColumn colId="4" showButton="0"/>
    <filterColumn colId="6" showButton="0"/>
    <filterColumn colId="8" showButton="0"/>
  </autoFilter>
  <mergeCells count="40">
    <mergeCell ref="C9:F9"/>
    <mergeCell ref="G9:H9"/>
    <mergeCell ref="I9:J9"/>
    <mergeCell ref="C7:F7"/>
    <mergeCell ref="G7:H7"/>
    <mergeCell ref="I7:J7"/>
    <mergeCell ref="C8:F8"/>
    <mergeCell ref="G8:H8"/>
    <mergeCell ref="G12:H12"/>
    <mergeCell ref="A1:B1"/>
    <mergeCell ref="C1:J1"/>
    <mergeCell ref="K1:L1"/>
    <mergeCell ref="B2:K2"/>
    <mergeCell ref="L2:L4"/>
    <mergeCell ref="B3:K3"/>
    <mergeCell ref="B4:K4"/>
    <mergeCell ref="A5:B5"/>
    <mergeCell ref="C5:F5"/>
    <mergeCell ref="G5:H5"/>
    <mergeCell ref="I5:J5"/>
    <mergeCell ref="A6:B9"/>
    <mergeCell ref="C6:F6"/>
    <mergeCell ref="G6:H6"/>
    <mergeCell ref="I6:J6"/>
    <mergeCell ref="I12:J12"/>
    <mergeCell ref="I8:J8"/>
    <mergeCell ref="A13:B13"/>
    <mergeCell ref="A11:B11"/>
    <mergeCell ref="C11:F11"/>
    <mergeCell ref="G11:H11"/>
    <mergeCell ref="I11:J11"/>
    <mergeCell ref="C13:F13"/>
    <mergeCell ref="G13:H13"/>
    <mergeCell ref="I13:J13"/>
    <mergeCell ref="A10:B10"/>
    <mergeCell ref="C10:F10"/>
    <mergeCell ref="G10:H10"/>
    <mergeCell ref="I10:J10"/>
    <mergeCell ref="A12:B12"/>
    <mergeCell ref="C12:F12"/>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6"/>
  <sheetViews>
    <sheetView zoomScaleNormal="100" workbookViewId="0">
      <selection sqref="A1:B1"/>
    </sheetView>
  </sheetViews>
  <sheetFormatPr baseColWidth="10" defaultColWidth="11.5703125" defaultRowHeight="15" x14ac:dyDescent="0.25"/>
  <cols>
    <col min="1" max="1" width="14.5703125" style="2" customWidth="1"/>
    <col min="2" max="2" width="9.140625" style="2" customWidth="1"/>
    <col min="3" max="6" width="8.28515625" style="2" customWidth="1"/>
    <col min="7" max="7" width="11.5703125" style="2" customWidth="1"/>
    <col min="8" max="8" width="13.28515625" style="2" customWidth="1"/>
    <col min="9" max="9" width="13.85546875" style="2" customWidth="1"/>
    <col min="10" max="10" width="11.7109375" style="2" customWidth="1"/>
    <col min="11" max="12" width="12.5703125" style="2" customWidth="1"/>
    <col min="13" max="16384" width="11.5703125" style="2"/>
  </cols>
  <sheetData>
    <row r="1" spans="1:12 16384:16384" ht="70.150000000000006" customHeight="1" x14ac:dyDescent="0.25">
      <c r="A1" s="40"/>
      <c r="B1" s="40"/>
      <c r="C1" s="41" t="s">
        <v>290</v>
      </c>
      <c r="D1" s="42"/>
      <c r="E1" s="42"/>
      <c r="F1" s="42"/>
      <c r="G1" s="42"/>
      <c r="H1" s="42"/>
      <c r="I1" s="42"/>
      <c r="J1" s="42"/>
      <c r="K1" s="40"/>
      <c r="L1" s="40"/>
      <c r="XFD1" s="22" t="s">
        <v>122</v>
      </c>
    </row>
    <row r="2" spans="1:12 16384:16384" ht="61.5" customHeight="1" x14ac:dyDescent="0.25">
      <c r="A2" s="3" t="s">
        <v>0</v>
      </c>
      <c r="B2" s="32" t="s">
        <v>27</v>
      </c>
      <c r="C2" s="32"/>
      <c r="D2" s="32"/>
      <c r="E2" s="32"/>
      <c r="F2" s="32"/>
      <c r="G2" s="32"/>
      <c r="H2" s="32"/>
      <c r="I2" s="32"/>
      <c r="J2" s="32"/>
      <c r="K2" s="32"/>
      <c r="L2" s="37" t="s">
        <v>4</v>
      </c>
    </row>
    <row r="3" spans="1:12 16384:16384" ht="61.5" customHeight="1" x14ac:dyDescent="0.25">
      <c r="A3" s="3" t="s">
        <v>120</v>
      </c>
      <c r="B3" s="32" t="s">
        <v>260</v>
      </c>
      <c r="C3" s="32"/>
      <c r="D3" s="32"/>
      <c r="E3" s="32"/>
      <c r="F3" s="32"/>
      <c r="G3" s="32"/>
      <c r="H3" s="32"/>
      <c r="I3" s="32"/>
      <c r="J3" s="32"/>
      <c r="K3" s="32"/>
      <c r="L3" s="38"/>
    </row>
    <row r="4" spans="1:12 16384:16384" ht="61.5" customHeight="1" x14ac:dyDescent="0.25">
      <c r="A4" s="3" t="s">
        <v>2</v>
      </c>
      <c r="B4" s="34" t="s">
        <v>28</v>
      </c>
      <c r="C4" s="35"/>
      <c r="D4" s="35"/>
      <c r="E4" s="35"/>
      <c r="F4" s="35"/>
      <c r="G4" s="35"/>
      <c r="H4" s="35"/>
      <c r="I4" s="35"/>
      <c r="J4" s="35"/>
      <c r="K4" s="36"/>
      <c r="L4" s="39"/>
    </row>
    <row r="5" spans="1:12 16384:16384" s="5" customFormat="1" ht="31.5" customHeight="1" x14ac:dyDescent="0.25">
      <c r="A5" s="43" t="s">
        <v>5</v>
      </c>
      <c r="B5" s="43"/>
      <c r="C5" s="43" t="s">
        <v>6</v>
      </c>
      <c r="D5" s="43"/>
      <c r="E5" s="43"/>
      <c r="F5" s="43"/>
      <c r="G5" s="43" t="s">
        <v>7</v>
      </c>
      <c r="H5" s="43"/>
      <c r="I5" s="43" t="s">
        <v>8</v>
      </c>
      <c r="J5" s="43"/>
      <c r="K5" s="4" t="s">
        <v>9</v>
      </c>
      <c r="L5" s="4" t="s">
        <v>10</v>
      </c>
    </row>
    <row r="6" spans="1:12 16384:16384" ht="141.75" customHeight="1" x14ac:dyDescent="0.25">
      <c r="A6" s="33" t="s">
        <v>121</v>
      </c>
      <c r="B6" s="33"/>
      <c r="C6" s="32" t="s">
        <v>288</v>
      </c>
      <c r="D6" s="32"/>
      <c r="E6" s="32"/>
      <c r="F6" s="32"/>
      <c r="G6" s="32" t="s">
        <v>289</v>
      </c>
      <c r="H6" s="32"/>
      <c r="I6" s="33" t="s">
        <v>167</v>
      </c>
      <c r="J6" s="33"/>
      <c r="K6" s="23">
        <v>44927</v>
      </c>
      <c r="L6" s="23">
        <v>45291</v>
      </c>
    </row>
  </sheetData>
  <autoFilter ref="A5:L6" xr:uid="{00000000-0009-0000-0000-000006000000}">
    <filterColumn colId="0" showButton="0"/>
    <filterColumn colId="2" showButton="0"/>
    <filterColumn colId="3" showButton="0"/>
    <filterColumn colId="4" showButton="0"/>
    <filterColumn colId="6" showButton="0"/>
    <filterColumn colId="8" showButton="0"/>
  </autoFilter>
  <mergeCells count="15">
    <mergeCell ref="A1:B1"/>
    <mergeCell ref="C1:J1"/>
    <mergeCell ref="K1:L1"/>
    <mergeCell ref="B2:K2"/>
    <mergeCell ref="L2:L4"/>
    <mergeCell ref="B3:K3"/>
    <mergeCell ref="B4:K4"/>
    <mergeCell ref="A6:B6"/>
    <mergeCell ref="C6:F6"/>
    <mergeCell ref="G6:H6"/>
    <mergeCell ref="I6:J6"/>
    <mergeCell ref="A5:B5"/>
    <mergeCell ref="C5:F5"/>
    <mergeCell ref="G5:H5"/>
    <mergeCell ref="I5:J5"/>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048543"/>
  <sheetViews>
    <sheetView tabSelected="1" topLeftCell="A17" zoomScale="80" zoomScaleNormal="80" workbookViewId="0">
      <selection activeCell="A20" sqref="A20:B20"/>
    </sheetView>
  </sheetViews>
  <sheetFormatPr baseColWidth="10" defaultColWidth="11.5703125" defaultRowHeight="12.75" x14ac:dyDescent="0.25"/>
  <cols>
    <col min="1" max="1" width="13.7109375" style="7" customWidth="1"/>
    <col min="2" max="2" width="11.7109375" style="7" customWidth="1"/>
    <col min="3" max="4" width="10.85546875" style="7" customWidth="1"/>
    <col min="5" max="5" width="13.140625" style="7" customWidth="1"/>
    <col min="6" max="6" width="32.42578125" style="7" customWidth="1"/>
    <col min="7" max="7" width="25.28515625" style="7" customWidth="1"/>
    <col min="8" max="8" width="17.5703125" style="7" customWidth="1"/>
    <col min="9" max="9" width="7.85546875" style="7" customWidth="1"/>
    <col min="10" max="10" width="17.5703125" style="17" customWidth="1"/>
    <col min="11" max="11" width="7.85546875" style="7" customWidth="1"/>
    <col min="12" max="12" width="17.5703125" style="7" customWidth="1"/>
    <col min="13" max="13" width="32.42578125" style="7" customWidth="1"/>
    <col min="14" max="15" width="11.85546875" style="17" customWidth="1"/>
    <col min="16" max="16" width="10.85546875" style="17" customWidth="1"/>
    <col min="17" max="17" width="12" style="17" customWidth="1"/>
    <col min="18" max="20" width="11.5703125" style="17" customWidth="1"/>
    <col min="21" max="21" width="11.7109375" style="17" customWidth="1"/>
    <col min="22" max="22" width="14.42578125" style="7" customWidth="1"/>
    <col min="23" max="23" width="13.85546875" style="7" customWidth="1"/>
    <col min="24" max="24" width="7.5703125" style="7" customWidth="1"/>
    <col min="25" max="26" width="16" style="7" customWidth="1"/>
    <col min="27" max="27" width="15.85546875" style="7" customWidth="1"/>
    <col min="28" max="28" width="20.5703125" style="7" customWidth="1"/>
    <col min="29" max="29" width="41.140625" style="7" customWidth="1"/>
    <col min="30" max="30" width="26.5703125" style="7" customWidth="1"/>
    <col min="31" max="32" width="16.85546875" style="7" customWidth="1"/>
    <col min="33" max="33" width="12.7109375" style="7" customWidth="1"/>
    <col min="34" max="34" width="33.42578125" style="7" customWidth="1"/>
    <col min="35" max="36" width="12.5703125" style="7" customWidth="1"/>
    <col min="37" max="16384" width="11.5703125" style="7"/>
  </cols>
  <sheetData>
    <row r="1" spans="1:36 16384:16384" ht="70.150000000000006" customHeight="1" x14ac:dyDescent="0.25">
      <c r="A1" s="77"/>
      <c r="B1" s="78"/>
      <c r="C1" s="68" t="s">
        <v>293</v>
      </c>
      <c r="D1" s="65"/>
      <c r="E1" s="65"/>
      <c r="F1" s="65"/>
      <c r="G1" s="65"/>
      <c r="H1" s="65"/>
      <c r="I1" s="65"/>
      <c r="J1" s="65"/>
      <c r="K1" s="65"/>
      <c r="L1" s="65"/>
      <c r="M1" s="65" t="s">
        <v>292</v>
      </c>
      <c r="N1" s="65"/>
      <c r="O1" s="65"/>
      <c r="P1" s="65"/>
      <c r="Q1" s="65"/>
      <c r="R1" s="65"/>
      <c r="S1" s="65"/>
      <c r="T1" s="65"/>
      <c r="U1" s="65"/>
      <c r="V1" s="65"/>
      <c r="W1" s="65"/>
      <c r="X1" s="65"/>
      <c r="Y1" s="65"/>
      <c r="Z1" s="65"/>
      <c r="AA1" s="65"/>
      <c r="AB1" s="65"/>
      <c r="AC1" s="66" t="s">
        <v>291</v>
      </c>
      <c r="AD1" s="67"/>
      <c r="AE1" s="67"/>
      <c r="AF1" s="67"/>
      <c r="AG1" s="67"/>
      <c r="AH1" s="67"/>
      <c r="AI1" s="67"/>
      <c r="AJ1" s="68"/>
      <c r="XFD1" s="22" t="s">
        <v>122</v>
      </c>
    </row>
    <row r="2" spans="1:36 16384:16384" s="8" customFormat="1" ht="16.5" customHeight="1" x14ac:dyDescent="0.25">
      <c r="A2" s="71" t="s">
        <v>44</v>
      </c>
      <c r="B2" s="71"/>
      <c r="C2" s="71"/>
      <c r="D2" s="71"/>
      <c r="E2" s="71"/>
      <c r="F2" s="71"/>
      <c r="G2" s="71"/>
      <c r="H2" s="71"/>
      <c r="I2" s="71"/>
      <c r="J2" s="71"/>
      <c r="K2" s="71"/>
      <c r="L2" s="71"/>
      <c r="M2" s="74" t="s">
        <v>56</v>
      </c>
      <c r="N2" s="75"/>
      <c r="O2" s="75"/>
      <c r="P2" s="75"/>
      <c r="Q2" s="75"/>
      <c r="R2" s="75"/>
      <c r="S2" s="75"/>
      <c r="T2" s="75"/>
      <c r="U2" s="75"/>
      <c r="V2" s="75"/>
      <c r="W2" s="75"/>
      <c r="X2" s="75"/>
      <c r="Y2" s="75"/>
      <c r="Z2" s="75"/>
      <c r="AA2" s="75"/>
      <c r="AB2" s="76"/>
      <c r="AC2" s="80" t="s">
        <v>59</v>
      </c>
      <c r="AD2" s="81"/>
      <c r="AE2" s="81"/>
      <c r="AF2" s="81"/>
      <c r="AG2" s="81"/>
      <c r="AH2" s="81"/>
      <c r="AI2" s="81"/>
      <c r="AJ2" s="82"/>
    </row>
    <row r="3" spans="1:36 16384:16384" s="8" customFormat="1" ht="16.5" customHeight="1" x14ac:dyDescent="0.25">
      <c r="A3" s="71" t="s">
        <v>38</v>
      </c>
      <c r="B3" s="71"/>
      <c r="C3" s="71" t="s">
        <v>39</v>
      </c>
      <c r="D3" s="71"/>
      <c r="E3" s="71"/>
      <c r="F3" s="71" t="s">
        <v>40</v>
      </c>
      <c r="G3" s="71" t="s">
        <v>93</v>
      </c>
      <c r="H3" s="71" t="s">
        <v>41</v>
      </c>
      <c r="I3" s="71" t="s">
        <v>42</v>
      </c>
      <c r="J3" s="71" t="s">
        <v>102</v>
      </c>
      <c r="K3" s="71" t="s">
        <v>42</v>
      </c>
      <c r="L3" s="71" t="s">
        <v>43</v>
      </c>
      <c r="M3" s="83" t="s">
        <v>45</v>
      </c>
      <c r="N3" s="83" t="s">
        <v>46</v>
      </c>
      <c r="O3" s="83"/>
      <c r="P3" s="74" t="s">
        <v>103</v>
      </c>
      <c r="Q3" s="75"/>
      <c r="R3" s="76"/>
      <c r="S3" s="74" t="s">
        <v>104</v>
      </c>
      <c r="T3" s="75"/>
      <c r="U3" s="76"/>
      <c r="V3" s="72" t="s">
        <v>53</v>
      </c>
      <c r="W3" s="72" t="s">
        <v>54</v>
      </c>
      <c r="X3" s="72" t="s">
        <v>42</v>
      </c>
      <c r="Y3" s="84" t="s">
        <v>117</v>
      </c>
      <c r="Z3" s="85"/>
      <c r="AA3" s="72" t="s">
        <v>55</v>
      </c>
      <c r="AB3" s="72" t="s">
        <v>116</v>
      </c>
      <c r="AC3" s="64" t="s">
        <v>57</v>
      </c>
      <c r="AD3" s="64" t="s">
        <v>8</v>
      </c>
      <c r="AE3" s="64" t="s">
        <v>58</v>
      </c>
      <c r="AF3" s="64" t="s">
        <v>140</v>
      </c>
      <c r="AG3" s="80" t="s">
        <v>150</v>
      </c>
      <c r="AH3" s="82"/>
      <c r="AI3" s="64" t="s">
        <v>15</v>
      </c>
      <c r="AJ3" s="64"/>
    </row>
    <row r="4" spans="1:36 16384:16384" s="8" customFormat="1" ht="38.450000000000003" customHeight="1" x14ac:dyDescent="0.25">
      <c r="A4" s="71"/>
      <c r="B4" s="71"/>
      <c r="C4" s="71"/>
      <c r="D4" s="71"/>
      <c r="E4" s="71"/>
      <c r="F4" s="71"/>
      <c r="G4" s="71"/>
      <c r="H4" s="71"/>
      <c r="I4" s="71"/>
      <c r="J4" s="71"/>
      <c r="K4" s="71"/>
      <c r="L4" s="71"/>
      <c r="M4" s="83"/>
      <c r="N4" s="11" t="s">
        <v>47</v>
      </c>
      <c r="O4" s="11" t="s">
        <v>48</v>
      </c>
      <c r="P4" s="11" t="s">
        <v>49</v>
      </c>
      <c r="Q4" s="11" t="s">
        <v>50</v>
      </c>
      <c r="R4" s="11" t="s">
        <v>110</v>
      </c>
      <c r="S4" s="11" t="s">
        <v>96</v>
      </c>
      <c r="T4" s="11" t="s">
        <v>51</v>
      </c>
      <c r="U4" s="11" t="s">
        <v>52</v>
      </c>
      <c r="V4" s="73"/>
      <c r="W4" s="73"/>
      <c r="X4" s="73"/>
      <c r="Y4" s="11" t="s">
        <v>119</v>
      </c>
      <c r="Z4" s="11" t="s">
        <v>118</v>
      </c>
      <c r="AA4" s="73"/>
      <c r="AB4" s="73"/>
      <c r="AC4" s="64"/>
      <c r="AD4" s="64"/>
      <c r="AE4" s="64"/>
      <c r="AF4" s="64"/>
      <c r="AG4" s="21" t="s">
        <v>149</v>
      </c>
      <c r="AH4" s="27"/>
      <c r="AI4" s="64"/>
      <c r="AJ4" s="64"/>
    </row>
    <row r="5" spans="1:36 16384:16384" ht="93.75" customHeight="1" x14ac:dyDescent="0.25">
      <c r="A5" s="69" t="s">
        <v>74</v>
      </c>
      <c r="B5" s="70"/>
      <c r="C5" s="60" t="s">
        <v>123</v>
      </c>
      <c r="D5" s="79"/>
      <c r="E5" s="61"/>
      <c r="F5" s="9" t="s">
        <v>77</v>
      </c>
      <c r="G5" s="9" t="s">
        <v>85</v>
      </c>
      <c r="H5" s="12"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2">
        <f>IF(H5="Muy baja",20,IF(H5="Baja",40, IF(H5="Media / Moderada",60, IF(H5="Alta","80", IF(H5="Muy Alta", 100, "-")))))</f>
        <v>60</v>
      </c>
      <c r="J5" s="15" t="s">
        <v>90</v>
      </c>
      <c r="K5" s="12" t="str">
        <f>IF(J5="Leve",20,IF(J5="Menor",40, IF(J5="Moderado",60, IF(J5="Mayor","80", IF(J5="Catastrófico", 100, "-")))))</f>
        <v>80</v>
      </c>
      <c r="L5" s="15"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20" t="s">
        <v>244</v>
      </c>
      <c r="N5" s="12" t="s">
        <v>94</v>
      </c>
      <c r="O5" s="12" t="s">
        <v>95</v>
      </c>
      <c r="P5" s="12" t="s">
        <v>97</v>
      </c>
      <c r="Q5" s="12" t="s">
        <v>100</v>
      </c>
      <c r="R5" s="18">
        <f>IF(AND(P5="Preventivo
25%",Q5="Manual
15%"),40%,IF(AND(P5="Preventivo
25%",Q5="Automático
25%"),50%,IF(AND(P5="Detectivo
15%",Q5="Manual
15%"),30%,IF(AND(P5="Detectivo
15%",Q5="Automático
25%"),40%,IF(AND(P5="Correctivo
10%",Q5="Manual
15%"),25%,IF(AND(P5="Correctivo
10%",Q5="Automático
25%"),35%,"-"))))))</f>
        <v>0.4</v>
      </c>
      <c r="S5" s="12" t="s">
        <v>94</v>
      </c>
      <c r="T5" s="12" t="s">
        <v>107</v>
      </c>
      <c r="U5" s="12" t="s">
        <v>108</v>
      </c>
      <c r="V5" s="19">
        <f>IF(OR(P5="Preventivo
25%",P5="Detectivo
15%"),(I5-(I5*R5)),"No Afecta Probabilidad")</f>
        <v>36</v>
      </c>
      <c r="W5" s="12" t="s">
        <v>112</v>
      </c>
      <c r="X5" s="19">
        <f>+V5</f>
        <v>36</v>
      </c>
      <c r="Y5" s="19" t="str">
        <f>IF(P5="Correctivo
10%",(K5-(K5*R5)),"No Afecta
Impacto")</f>
        <v>No Afecta
Impacto</v>
      </c>
      <c r="Z5" s="15" t="s">
        <v>90</v>
      </c>
      <c r="AA5" s="15"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2" t="s">
        <v>137</v>
      </c>
      <c r="AC5" s="9" t="s">
        <v>243</v>
      </c>
      <c r="AD5" s="12" t="s">
        <v>194</v>
      </c>
      <c r="AE5" s="23">
        <v>45291</v>
      </c>
      <c r="AF5" s="12" t="s">
        <v>141</v>
      </c>
      <c r="AG5" s="60"/>
      <c r="AH5" s="61"/>
      <c r="AI5" s="62"/>
      <c r="AJ5" s="63"/>
    </row>
    <row r="6" spans="1:36 16384:16384" ht="93.75" customHeight="1" x14ac:dyDescent="0.25">
      <c r="A6" s="69" t="s">
        <v>74</v>
      </c>
      <c r="B6" s="70"/>
      <c r="C6" s="60" t="s">
        <v>124</v>
      </c>
      <c r="D6" s="79"/>
      <c r="E6" s="61"/>
      <c r="F6" s="10" t="s">
        <v>77</v>
      </c>
      <c r="G6" s="10" t="s">
        <v>85</v>
      </c>
      <c r="H6" s="12"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2">
        <f t="shared" ref="I6:I22" si="0">IF(H6="Muy baja",20,IF(H6="Baja",40, IF(H6="Media / Moderada",60, IF(H6="Alta","80", IF(H6="Muy Alta", 100, "-")))))</f>
        <v>60</v>
      </c>
      <c r="J6" s="15" t="s">
        <v>90</v>
      </c>
      <c r="K6" s="12" t="str">
        <f>IF(J6="Leve",20,IF(J6="Menor",40, IF(J6="Moderado",60, IF(J6="Mayor","80", IF(J6="Catastrófico", 100, "-")))))</f>
        <v>80</v>
      </c>
      <c r="L6" s="15"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20" t="s">
        <v>125</v>
      </c>
      <c r="N6" s="12" t="s">
        <v>94</v>
      </c>
      <c r="O6" s="12" t="s">
        <v>95</v>
      </c>
      <c r="P6" s="15" t="s">
        <v>97</v>
      </c>
      <c r="Q6" s="15" t="s">
        <v>100</v>
      </c>
      <c r="R6" s="18">
        <f t="shared" ref="R6:R22" si="1">IF(AND(P6="Preventivo
25%",Q6="Manual
15%"),40%,IF(AND(P6="Preventivo
25%",Q6="Automático
25%"),50%,IF(AND(P6="Detectivo
15%",Q6="Manual
15%"),30%,IF(AND(P6="Detectivo
15%",Q6="Automático
25%"),40%,IF(AND(P6="Correctivo
10%",Q6="Manual
15%"),25%,IF(AND(P6="Correctivo
10%",Q6="Automático
25%"),35%,"-"))))))</f>
        <v>0.4</v>
      </c>
      <c r="S6" s="12" t="s">
        <v>94</v>
      </c>
      <c r="T6" s="12" t="s">
        <v>106</v>
      </c>
      <c r="U6" s="12" t="s">
        <v>108</v>
      </c>
      <c r="V6" s="19">
        <f>IF(OR(P6="Preventivo
25%",P6="Detectivo
15%"),(I6-(I6*R6)),"No Afecta Probabilidad")</f>
        <v>36</v>
      </c>
      <c r="W6" s="12" t="s">
        <v>112</v>
      </c>
      <c r="X6" s="19">
        <f>+V6</f>
        <v>36</v>
      </c>
      <c r="Y6" s="19" t="str">
        <f>IF(P6="Correctivo
10%",(K6-(K6*R6)),"No Afecta
Impacto")</f>
        <v>No Afecta
Impacto</v>
      </c>
      <c r="Z6" s="15" t="s">
        <v>90</v>
      </c>
      <c r="AA6" s="15"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2" t="s">
        <v>137</v>
      </c>
      <c r="AC6" s="24" t="s">
        <v>143</v>
      </c>
      <c r="AD6" s="12" t="s">
        <v>194</v>
      </c>
      <c r="AE6" s="23">
        <v>45291</v>
      </c>
      <c r="AF6" s="15" t="s">
        <v>142</v>
      </c>
      <c r="AG6" s="60"/>
      <c r="AH6" s="61"/>
      <c r="AI6" s="62"/>
      <c r="AJ6" s="63"/>
    </row>
    <row r="7" spans="1:36 16384:16384" ht="93.75" customHeight="1" x14ac:dyDescent="0.25">
      <c r="A7" s="69" t="s">
        <v>72</v>
      </c>
      <c r="B7" s="70"/>
      <c r="C7" s="60" t="s">
        <v>127</v>
      </c>
      <c r="D7" s="79"/>
      <c r="E7" s="61"/>
      <c r="F7" s="10" t="s">
        <v>80</v>
      </c>
      <c r="G7" s="10" t="s">
        <v>85</v>
      </c>
      <c r="H7" s="12"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2">
        <f t="shared" si="0"/>
        <v>60</v>
      </c>
      <c r="J7" s="15" t="s">
        <v>90</v>
      </c>
      <c r="K7" s="12" t="str">
        <f t="shared" ref="K7:K22" si="2">IF(J7="Leve",20,IF(J7="Menor",40, IF(J7="Moderado",60, IF(J7="Mayor","80", IF(J7="Catastrófico", 100, "-")))))</f>
        <v>80</v>
      </c>
      <c r="L7" s="15"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Alta</v>
      </c>
      <c r="M7" s="20" t="s">
        <v>126</v>
      </c>
      <c r="N7" s="12" t="s">
        <v>94</v>
      </c>
      <c r="O7" s="12" t="s">
        <v>95</v>
      </c>
      <c r="P7" s="15" t="s">
        <v>97</v>
      </c>
      <c r="Q7" s="15" t="s">
        <v>100</v>
      </c>
      <c r="R7" s="18">
        <f t="shared" si="1"/>
        <v>0.4</v>
      </c>
      <c r="S7" s="12" t="s">
        <v>94</v>
      </c>
      <c r="T7" s="12" t="s">
        <v>106</v>
      </c>
      <c r="U7" s="12" t="s">
        <v>108</v>
      </c>
      <c r="V7" s="19">
        <f>IF(OR(P7="Preventivo
25%",P7="Detectivo
15%"),(I7-(I7*R7)),"No Afecta Probabilidad")</f>
        <v>36</v>
      </c>
      <c r="W7" s="12" t="s">
        <v>112</v>
      </c>
      <c r="X7" s="19">
        <f>+V7</f>
        <v>36</v>
      </c>
      <c r="Y7" s="19" t="str">
        <f>IF(P7="Correctivo
10%",(K7-(K7*R7)),"No Afecta
Impacto")</f>
        <v>No Afecta
Impacto</v>
      </c>
      <c r="Z7" s="15" t="s">
        <v>90</v>
      </c>
      <c r="AA7" s="15"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Alta</v>
      </c>
      <c r="AB7" s="12" t="s">
        <v>137</v>
      </c>
      <c r="AC7" s="24" t="s">
        <v>144</v>
      </c>
      <c r="AD7" s="15" t="s">
        <v>297</v>
      </c>
      <c r="AE7" s="23">
        <v>45291</v>
      </c>
      <c r="AF7" s="15" t="s">
        <v>141</v>
      </c>
      <c r="AG7" s="60"/>
      <c r="AH7" s="61"/>
      <c r="AI7" s="62"/>
      <c r="AJ7" s="63"/>
    </row>
    <row r="8" spans="1:36 16384:16384" ht="93.75" customHeight="1" x14ac:dyDescent="0.25">
      <c r="A8" s="69" t="s">
        <v>72</v>
      </c>
      <c r="B8" s="70"/>
      <c r="C8" s="60" t="s">
        <v>128</v>
      </c>
      <c r="D8" s="79"/>
      <c r="E8" s="61"/>
      <c r="F8" s="10" t="s">
        <v>77</v>
      </c>
      <c r="G8" s="10" t="s">
        <v>85</v>
      </c>
      <c r="H8" s="12"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2">
        <f t="shared" si="0"/>
        <v>60</v>
      </c>
      <c r="J8" s="15" t="s">
        <v>89</v>
      </c>
      <c r="K8" s="12">
        <f t="shared" si="2"/>
        <v>60</v>
      </c>
      <c r="L8" s="15"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20" t="s">
        <v>241</v>
      </c>
      <c r="N8" s="12" t="s">
        <v>95</v>
      </c>
      <c r="O8" s="12" t="s">
        <v>94</v>
      </c>
      <c r="P8" s="15" t="s">
        <v>99</v>
      </c>
      <c r="Q8" s="15" t="s">
        <v>100</v>
      </c>
      <c r="R8" s="18">
        <f t="shared" si="1"/>
        <v>0.25</v>
      </c>
      <c r="S8" s="12" t="s">
        <v>94</v>
      </c>
      <c r="T8" s="12" t="s">
        <v>107</v>
      </c>
      <c r="U8" s="12" t="s">
        <v>108</v>
      </c>
      <c r="V8" s="19" t="str">
        <f>IF(OR(P8="Preventivo
25%",P8="Detectivo
15%"),(I8-(I8*R8)),"No Afecta Probabilidad")</f>
        <v>No Afecta Probabilidad</v>
      </c>
      <c r="W8" s="12" t="s">
        <v>113</v>
      </c>
      <c r="X8" s="19">
        <f>+I8</f>
        <v>60</v>
      </c>
      <c r="Y8" s="19">
        <f t="shared" ref="Y8:Y22" si="3">IF(P8="Correctivo
10%",(K8-(K8*R8)),"No Afecta
Impacto")</f>
        <v>45</v>
      </c>
      <c r="Z8" s="15" t="s">
        <v>89</v>
      </c>
      <c r="AA8" s="15"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2" t="s">
        <v>137</v>
      </c>
      <c r="AC8" s="24" t="s">
        <v>145</v>
      </c>
      <c r="AD8" s="15" t="s">
        <v>297</v>
      </c>
      <c r="AE8" s="23">
        <v>45291</v>
      </c>
      <c r="AF8" s="15" t="s">
        <v>141</v>
      </c>
      <c r="AG8" s="60"/>
      <c r="AH8" s="61"/>
      <c r="AI8" s="62"/>
      <c r="AJ8" s="63"/>
    </row>
    <row r="9" spans="1:36 16384:16384" ht="111.75" customHeight="1" x14ac:dyDescent="0.25">
      <c r="A9" s="69" t="s">
        <v>72</v>
      </c>
      <c r="B9" s="70"/>
      <c r="C9" s="60" t="s">
        <v>129</v>
      </c>
      <c r="D9" s="79"/>
      <c r="E9" s="61"/>
      <c r="F9" s="10" t="s">
        <v>80</v>
      </c>
      <c r="G9" s="10" t="s">
        <v>85</v>
      </c>
      <c r="H9" s="12" t="str">
        <f>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2">
        <f t="shared" si="0"/>
        <v>60</v>
      </c>
      <c r="J9" s="15" t="s">
        <v>89</v>
      </c>
      <c r="K9" s="12">
        <f t="shared" si="2"/>
        <v>60</v>
      </c>
      <c r="L9" s="15" t="str">
        <f>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20" t="s">
        <v>130</v>
      </c>
      <c r="N9" s="12" t="s">
        <v>94</v>
      </c>
      <c r="O9" s="12" t="s">
        <v>95</v>
      </c>
      <c r="P9" s="15" t="s">
        <v>97</v>
      </c>
      <c r="Q9" s="15" t="s">
        <v>100</v>
      </c>
      <c r="R9" s="18">
        <f t="shared" si="1"/>
        <v>0.4</v>
      </c>
      <c r="S9" s="12" t="s">
        <v>94</v>
      </c>
      <c r="T9" s="12" t="s">
        <v>106</v>
      </c>
      <c r="U9" s="12" t="s">
        <v>108</v>
      </c>
      <c r="V9" s="19">
        <f t="shared" ref="V9:V22" si="4">IF(OR(P9="Preventivo
25%",P9="Detectivo
15%"),(I9-(I9*R9)),"No Afecta Probabilidad")</f>
        <v>36</v>
      </c>
      <c r="W9" s="12" t="s">
        <v>112</v>
      </c>
      <c r="X9" s="19">
        <f t="shared" ref="X9:X13" si="5">+V9</f>
        <v>36</v>
      </c>
      <c r="Y9" s="19" t="str">
        <f t="shared" si="3"/>
        <v>No Afecta
Impacto</v>
      </c>
      <c r="Z9" s="15" t="s">
        <v>89</v>
      </c>
      <c r="AA9" s="15" t="str">
        <f>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2" t="s">
        <v>137</v>
      </c>
      <c r="AC9" s="24" t="s">
        <v>242</v>
      </c>
      <c r="AD9" s="15" t="s">
        <v>297</v>
      </c>
      <c r="AE9" s="23">
        <v>45291</v>
      </c>
      <c r="AF9" s="15" t="s">
        <v>141</v>
      </c>
      <c r="AG9" s="60"/>
      <c r="AH9" s="61"/>
      <c r="AI9" s="62"/>
      <c r="AJ9" s="63"/>
    </row>
    <row r="10" spans="1:36 16384:16384" ht="93.75" customHeight="1" x14ac:dyDescent="0.25">
      <c r="A10" s="69" t="s">
        <v>73</v>
      </c>
      <c r="B10" s="70"/>
      <c r="C10" s="60" t="s">
        <v>131</v>
      </c>
      <c r="D10" s="79"/>
      <c r="E10" s="61"/>
      <c r="F10" s="10" t="s">
        <v>79</v>
      </c>
      <c r="G10" s="10" t="s">
        <v>84</v>
      </c>
      <c r="H10" s="12" t="str">
        <f t="shared" ref="H10:H22" si="6">IF(G10="Máximo dos (2) veces por año.","Muy Baja",IF(G10="Entre tres (3) y veinticuatro (24) veces por año.","Baja",IF(G10="Entre veinticinco (25) y quinientas (500) veces por año.","Media / Moderada", IF(G10="Entre quinientas una (501) y cinco mil (5000) veces por año.", "Alta", IF(G10="Más de cinco mil (5000) veces por año.", "Muy Alta", "-")))))</f>
        <v>Baja</v>
      </c>
      <c r="I10" s="12">
        <f t="shared" si="0"/>
        <v>40</v>
      </c>
      <c r="J10" s="15" t="s">
        <v>90</v>
      </c>
      <c r="K10" s="12" t="str">
        <f t="shared" si="2"/>
        <v>80</v>
      </c>
      <c r="L10" s="15" t="str">
        <f t="shared" ref="L10:L22" si="7">IF(AND(H10="Muy baja",J10="Leve"), "Zona Baja",IF(AND(H10="Muy baja",J10="Menor"), "Zona Baja",IF(AND(H10="Muy baja",J10="Moderado"), "Zona Moderada",IF(AND(H10="Muy baja",J10="Mayor"), "Zona Alta",IF(AND(H10="Muy baja",J10="Catastrófico"), "Zona Extrema",IF(AND(H10="Baja",J10="Leve"), "Zona Baja",IF(AND(H10="Baja",J10="Menor"), "Zona Moderada",IF(AND(H10="Baja",J10="Moderado"), "Zona Moderada",IF(AND(H10="Baja",J10="Mayor"), "Zona Alta",IF(AND(H10="Baja",J10="Catastrófico"), "Zona Extrema",IF(AND(H10="Media / Moderada",J10="Leve"), "Zona Moderada",IF(AND(H10="Media / Moderada",J10="Menor"), "Zona Moderada",IF(AND(H10="Media / Moderada",J10="Moderado"), "Zona Moderada", IF(AND(H10="Media / Moderada",J10="Mayor"), "Zona Alta",IF(AND(H10="Media / Moderada",J10="Catastrófico"), "Zona Extrema",IF(AND(H10="Alta",J10="Leve"), "Zona Moderada",IF(AND(H10="Alta",J10="Menor"), "Zona Moderada",IF(AND(H10="Alta",J10="Moderado"), "Zona Alta",IF(AND(H10="Alta",J10="Mayor"), "Zona Alta",IF(AND(H10="Alta",J10="Catastrófico"), "Zona Extrema",IF(AND(H10="Muy Alta",J10="Leve"), "Zona Alta",IF(AND(H10="Muy Alta",J10="Menor"), "Zona Alta",IF(AND(H10="Muy Alta",J10="Moderado"), "Zona Alta",IF(AND(H10="Muy Alta",J10="Mayor"), "Zona Alta",IF(AND(H10="Muy Alta",J10="Catastrófico"), "Zona Extrema","-")))))))))))))))))))))))))</f>
        <v>Zona Alta</v>
      </c>
      <c r="M10" s="20" t="s">
        <v>132</v>
      </c>
      <c r="N10" s="12" t="s">
        <v>94</v>
      </c>
      <c r="O10" s="12" t="s">
        <v>95</v>
      </c>
      <c r="P10" s="15" t="s">
        <v>97</v>
      </c>
      <c r="Q10" s="15" t="s">
        <v>100</v>
      </c>
      <c r="R10" s="18">
        <f t="shared" si="1"/>
        <v>0.4</v>
      </c>
      <c r="S10" s="12" t="s">
        <v>94</v>
      </c>
      <c r="T10" s="12" t="s">
        <v>106</v>
      </c>
      <c r="U10" s="12" t="s">
        <v>108</v>
      </c>
      <c r="V10" s="19">
        <f t="shared" si="4"/>
        <v>24</v>
      </c>
      <c r="W10" s="12" t="s">
        <v>112</v>
      </c>
      <c r="X10" s="19">
        <f t="shared" si="5"/>
        <v>24</v>
      </c>
      <c r="Y10" s="19" t="str">
        <f t="shared" si="3"/>
        <v>No Afecta
Impacto</v>
      </c>
      <c r="Z10" s="15" t="s">
        <v>90</v>
      </c>
      <c r="AA10" s="15" t="str">
        <f t="shared" ref="AA10:AA22" si="8">IF(AND(W10="Muy baja",Z10="Leve"), "Zona Baja",IF(AND(W10="Muy baja",Z10="Menor"), "Zona Baja",IF(AND(W10="Muy baja",Z10="Moderado"), "Zona Moderada",IF(AND(W10="Muy baja",Z10="Mayor"), "Zona Alta",IF(AND(W10="Muy baja",Z10="Catastrófico"), "Zona Extrema",IF(AND(W10="Baja",Z10="Leve"), "Zona Baja",IF(AND(W10="Baja",Z10="Menor"), "Zona Moderada",IF(AND(W10="Baja",Z10="Moderado"), "Zona Moderada",IF(AND(W10="Baja",Z10="Mayor"), "Zona Alta",IF(AND(W10="Baja",Z10="Catastrófico"), "Zona Extrema",IF(AND(W10="Media / Moderada",Z10="Leve"), "Zona Moderada",IF(AND(W10="Media / Moderada",Z10="Menor"), "Zona Moderada",IF(AND(W10="Media / Moderada",Z10="Moderado"), "Zona Moderada", IF(AND(W10="Media / Moderada",Z10="Mayor"), "Zona Alta",IF(AND(W10="Media / Moderada",Z10="Catastrófico"), "Zona Extrema",IF(AND(W10="Alta",Z10="Leve"), "Zona Moderada",IF(AND(W10="Alta",Z10="Menor"), "Zona Moderada",IF(AND(W10="Alta",Z10="Moderado"), "Zona Alta",IF(AND(W10="Alta",Z10="Mayor"), "Zona Alta",IF(AND(W10="Alta",Z10="Catastrófico"), "Zona Extrema",IF(AND(W10="Muy Alta",Z10="Leve"), "Zona Alta",IF(AND(W10="Muy Alta",Z10="Menor"), "Zona Alta",IF(AND(W10="Muy Alta",Z10="Moderado"), "Zona Alta",IF(AND(W10="Muy Alta",Z10="Mayor"), "Zona Alta",IF(AND(W10="Muy Alta",Z10="Catastrófico"), "Zona Extrema","-")))))))))))))))))))))))))</f>
        <v>Zona Alta</v>
      </c>
      <c r="AB10" s="12" t="s">
        <v>137</v>
      </c>
      <c r="AC10" s="24" t="s">
        <v>147</v>
      </c>
      <c r="AD10" s="15" t="s">
        <v>195</v>
      </c>
      <c r="AE10" s="23">
        <v>45291</v>
      </c>
      <c r="AF10" s="15" t="s">
        <v>146</v>
      </c>
      <c r="AG10" s="60"/>
      <c r="AH10" s="61"/>
      <c r="AI10" s="62"/>
      <c r="AJ10" s="63"/>
    </row>
    <row r="11" spans="1:36 16384:16384" ht="111.75" customHeight="1" x14ac:dyDescent="0.25">
      <c r="A11" s="69" t="s">
        <v>75</v>
      </c>
      <c r="B11" s="70"/>
      <c r="C11" s="60" t="s">
        <v>133</v>
      </c>
      <c r="D11" s="79"/>
      <c r="E11" s="61"/>
      <c r="F11" s="9" t="s">
        <v>77</v>
      </c>
      <c r="G11" s="9" t="s">
        <v>84</v>
      </c>
      <c r="H11" s="12" t="str">
        <f t="shared" si="6"/>
        <v>Baja</v>
      </c>
      <c r="I11" s="12">
        <f t="shared" si="0"/>
        <v>40</v>
      </c>
      <c r="J11" s="15" t="s">
        <v>90</v>
      </c>
      <c r="K11" s="12" t="str">
        <f t="shared" si="2"/>
        <v>80</v>
      </c>
      <c r="L11" s="15" t="str">
        <f t="shared" si="7"/>
        <v>Zona Alta</v>
      </c>
      <c r="M11" s="20" t="s">
        <v>248</v>
      </c>
      <c r="N11" s="12" t="s">
        <v>94</v>
      </c>
      <c r="O11" s="12" t="s">
        <v>95</v>
      </c>
      <c r="P11" s="12" t="s">
        <v>97</v>
      </c>
      <c r="Q11" s="12" t="s">
        <v>100</v>
      </c>
      <c r="R11" s="18">
        <f t="shared" si="1"/>
        <v>0.4</v>
      </c>
      <c r="S11" s="12" t="s">
        <v>94</v>
      </c>
      <c r="T11" s="12" t="s">
        <v>106</v>
      </c>
      <c r="U11" s="12" t="s">
        <v>108</v>
      </c>
      <c r="V11" s="19">
        <f t="shared" si="4"/>
        <v>24</v>
      </c>
      <c r="W11" s="12" t="s">
        <v>112</v>
      </c>
      <c r="X11" s="19">
        <f t="shared" si="5"/>
        <v>24</v>
      </c>
      <c r="Y11" s="19" t="str">
        <f t="shared" si="3"/>
        <v>No Afecta
Impacto</v>
      </c>
      <c r="Z11" s="15" t="s">
        <v>90</v>
      </c>
      <c r="AA11" s="15" t="str">
        <f t="shared" si="8"/>
        <v>Zona Alta</v>
      </c>
      <c r="AB11" s="12" t="s">
        <v>137</v>
      </c>
      <c r="AC11" s="25" t="s">
        <v>249</v>
      </c>
      <c r="AD11" s="12" t="s">
        <v>196</v>
      </c>
      <c r="AE11" s="23">
        <v>45291</v>
      </c>
      <c r="AF11" s="12" t="s">
        <v>146</v>
      </c>
      <c r="AG11" s="60"/>
      <c r="AH11" s="61"/>
      <c r="AI11" s="62"/>
      <c r="AJ11" s="63"/>
    </row>
    <row r="12" spans="1:36 16384:16384" ht="93.75" customHeight="1" x14ac:dyDescent="0.25">
      <c r="A12" s="69" t="s">
        <v>69</v>
      </c>
      <c r="B12" s="70"/>
      <c r="C12" s="60" t="s">
        <v>134</v>
      </c>
      <c r="D12" s="79"/>
      <c r="E12" s="61"/>
      <c r="F12" s="9" t="s">
        <v>77</v>
      </c>
      <c r="G12" s="9" t="s">
        <v>84</v>
      </c>
      <c r="H12" s="12" t="str">
        <f t="shared" si="6"/>
        <v>Baja</v>
      </c>
      <c r="I12" s="12">
        <f t="shared" si="0"/>
        <v>40</v>
      </c>
      <c r="J12" s="15" t="s">
        <v>89</v>
      </c>
      <c r="K12" s="12">
        <f t="shared" si="2"/>
        <v>60</v>
      </c>
      <c r="L12" s="15" t="str">
        <f t="shared" si="7"/>
        <v>Zona Moderada</v>
      </c>
      <c r="M12" s="20" t="s">
        <v>135</v>
      </c>
      <c r="N12" s="12" t="s">
        <v>94</v>
      </c>
      <c r="O12" s="12" t="s">
        <v>95</v>
      </c>
      <c r="P12" s="12" t="s">
        <v>97</v>
      </c>
      <c r="Q12" s="12" t="s">
        <v>100</v>
      </c>
      <c r="R12" s="18">
        <f t="shared" si="1"/>
        <v>0.4</v>
      </c>
      <c r="S12" s="12" t="s">
        <v>105</v>
      </c>
      <c r="T12" s="12" t="s">
        <v>107</v>
      </c>
      <c r="U12" s="12" t="s">
        <v>109</v>
      </c>
      <c r="V12" s="19">
        <f t="shared" si="4"/>
        <v>24</v>
      </c>
      <c r="W12" s="12" t="s">
        <v>112</v>
      </c>
      <c r="X12" s="19">
        <f t="shared" si="5"/>
        <v>24</v>
      </c>
      <c r="Y12" s="19" t="str">
        <f t="shared" si="3"/>
        <v>No Afecta
Impacto</v>
      </c>
      <c r="Z12" s="15" t="s">
        <v>89</v>
      </c>
      <c r="AA12" s="15" t="str">
        <f t="shared" si="8"/>
        <v>Zona Moderada</v>
      </c>
      <c r="AB12" s="12" t="s">
        <v>137</v>
      </c>
      <c r="AC12" s="25" t="s">
        <v>148</v>
      </c>
      <c r="AD12" s="12" t="s">
        <v>197</v>
      </c>
      <c r="AE12" s="23">
        <v>45291</v>
      </c>
      <c r="AF12" s="12" t="s">
        <v>146</v>
      </c>
      <c r="AG12" s="60"/>
      <c r="AH12" s="61"/>
      <c r="AI12" s="62"/>
      <c r="AJ12" s="63"/>
    </row>
    <row r="13" spans="1:36 16384:16384" ht="93.75" customHeight="1" x14ac:dyDescent="0.25">
      <c r="A13" s="69" t="s">
        <v>71</v>
      </c>
      <c r="B13" s="70"/>
      <c r="C13" s="60" t="s">
        <v>193</v>
      </c>
      <c r="D13" s="79"/>
      <c r="E13" s="61"/>
      <c r="F13" s="9" t="s">
        <v>77</v>
      </c>
      <c r="G13" s="9" t="s">
        <v>85</v>
      </c>
      <c r="H13" s="12" t="str">
        <f t="shared" si="6"/>
        <v>Media / Moderada</v>
      </c>
      <c r="I13" s="12">
        <f t="shared" si="0"/>
        <v>60</v>
      </c>
      <c r="J13" s="15" t="s">
        <v>90</v>
      </c>
      <c r="K13" s="12" t="str">
        <f t="shared" si="2"/>
        <v>80</v>
      </c>
      <c r="L13" s="15" t="str">
        <f t="shared" si="7"/>
        <v>Zona Alta</v>
      </c>
      <c r="M13" s="20" t="s">
        <v>250</v>
      </c>
      <c r="N13" s="12" t="s">
        <v>94</v>
      </c>
      <c r="O13" s="12" t="s">
        <v>95</v>
      </c>
      <c r="P13" s="12" t="s">
        <v>97</v>
      </c>
      <c r="Q13" s="12" t="s">
        <v>100</v>
      </c>
      <c r="R13" s="18">
        <f t="shared" si="1"/>
        <v>0.4</v>
      </c>
      <c r="S13" s="12" t="s">
        <v>94</v>
      </c>
      <c r="T13" s="12" t="s">
        <v>106</v>
      </c>
      <c r="U13" s="12" t="s">
        <v>108</v>
      </c>
      <c r="V13" s="19">
        <f>IF(OR(P13="Preventivo
25%",P13="Detectivo
15%"),(I13-(I13*R13)),"No Afecta Probabilidad")</f>
        <v>36</v>
      </c>
      <c r="W13" s="12" t="s">
        <v>113</v>
      </c>
      <c r="X13" s="19">
        <f t="shared" si="5"/>
        <v>36</v>
      </c>
      <c r="Y13" s="19" t="str">
        <f>IF(P13="Correctivo
10%",(K13-(K13*R13)),"No Afecta
Impacto")</f>
        <v>No Afecta
Impacto</v>
      </c>
      <c r="Z13" s="15" t="s">
        <v>90</v>
      </c>
      <c r="AA13" s="15" t="str">
        <f t="shared" si="8"/>
        <v>Zona Alta</v>
      </c>
      <c r="AB13" s="12" t="s">
        <v>137</v>
      </c>
      <c r="AC13" s="25" t="s">
        <v>251</v>
      </c>
      <c r="AD13" s="12" t="s">
        <v>198</v>
      </c>
      <c r="AE13" s="23">
        <v>45291</v>
      </c>
      <c r="AF13" s="12" t="s">
        <v>146</v>
      </c>
      <c r="AG13" s="60"/>
      <c r="AH13" s="61"/>
      <c r="AI13" s="62"/>
      <c r="AJ13" s="63"/>
    </row>
    <row r="14" spans="1:36 16384:16384" ht="93.75" customHeight="1" x14ac:dyDescent="0.25">
      <c r="A14" s="69" t="s">
        <v>63</v>
      </c>
      <c r="B14" s="70"/>
      <c r="C14" s="60" t="s">
        <v>201</v>
      </c>
      <c r="D14" s="79"/>
      <c r="E14" s="61"/>
      <c r="F14" s="9" t="s">
        <v>77</v>
      </c>
      <c r="G14" s="9" t="s">
        <v>85</v>
      </c>
      <c r="H14" s="12" t="str">
        <f t="shared" si="6"/>
        <v>Media / Moderada</v>
      </c>
      <c r="I14" s="12">
        <f t="shared" si="0"/>
        <v>60</v>
      </c>
      <c r="J14" s="15" t="s">
        <v>89</v>
      </c>
      <c r="K14" s="12">
        <f t="shared" si="2"/>
        <v>60</v>
      </c>
      <c r="L14" s="15" t="str">
        <f t="shared" si="7"/>
        <v>Zona Moderada</v>
      </c>
      <c r="M14" s="20" t="s">
        <v>202</v>
      </c>
      <c r="N14" s="12" t="s">
        <v>94</v>
      </c>
      <c r="O14" s="12" t="s">
        <v>95</v>
      </c>
      <c r="P14" s="12" t="s">
        <v>97</v>
      </c>
      <c r="Q14" s="12" t="s">
        <v>101</v>
      </c>
      <c r="R14" s="18">
        <f t="shared" si="1"/>
        <v>0.5</v>
      </c>
      <c r="S14" s="12" t="s">
        <v>94</v>
      </c>
      <c r="T14" s="12" t="s">
        <v>106</v>
      </c>
      <c r="U14" s="12" t="s">
        <v>108</v>
      </c>
      <c r="V14" s="19">
        <f t="shared" si="4"/>
        <v>30</v>
      </c>
      <c r="W14" s="12" t="s">
        <v>112</v>
      </c>
      <c r="X14" s="19">
        <f t="shared" ref="X14:X19" si="9">+V14</f>
        <v>30</v>
      </c>
      <c r="Y14" s="19" t="str">
        <f t="shared" si="3"/>
        <v>No Afecta
Impacto</v>
      </c>
      <c r="Z14" s="15" t="s">
        <v>89</v>
      </c>
      <c r="AA14" s="15" t="str">
        <f t="shared" si="8"/>
        <v>Zona Moderada</v>
      </c>
      <c r="AB14" s="12" t="s">
        <v>137</v>
      </c>
      <c r="AC14" s="25" t="s">
        <v>203</v>
      </c>
      <c r="AD14" s="12" t="s">
        <v>204</v>
      </c>
      <c r="AE14" s="23">
        <v>45291</v>
      </c>
      <c r="AF14" s="12" t="s">
        <v>146</v>
      </c>
      <c r="AG14" s="60"/>
      <c r="AH14" s="61"/>
      <c r="AI14" s="62"/>
      <c r="AJ14" s="63"/>
    </row>
    <row r="15" spans="1:36 16384:16384" ht="93.75" customHeight="1" x14ac:dyDescent="0.25">
      <c r="A15" s="69" t="s">
        <v>72</v>
      </c>
      <c r="B15" s="70"/>
      <c r="C15" s="60" t="s">
        <v>205</v>
      </c>
      <c r="D15" s="79"/>
      <c r="E15" s="61"/>
      <c r="F15" s="9" t="s">
        <v>77</v>
      </c>
      <c r="G15" s="9" t="s">
        <v>87</v>
      </c>
      <c r="H15" s="12" t="str">
        <f t="shared" si="6"/>
        <v>Alta</v>
      </c>
      <c r="I15" s="12" t="str">
        <f t="shared" si="0"/>
        <v>80</v>
      </c>
      <c r="J15" s="15" t="s">
        <v>89</v>
      </c>
      <c r="K15" s="12">
        <f t="shared" si="2"/>
        <v>60</v>
      </c>
      <c r="L15" s="15" t="str">
        <f t="shared" si="7"/>
        <v>Zona Alta</v>
      </c>
      <c r="M15" s="20" t="s">
        <v>206</v>
      </c>
      <c r="N15" s="12" t="s">
        <v>94</v>
      </c>
      <c r="O15" s="12" t="s">
        <v>95</v>
      </c>
      <c r="P15" s="12" t="s">
        <v>97</v>
      </c>
      <c r="Q15" s="12" t="s">
        <v>100</v>
      </c>
      <c r="R15" s="18">
        <f t="shared" si="1"/>
        <v>0.4</v>
      </c>
      <c r="S15" s="12" t="s">
        <v>94</v>
      </c>
      <c r="T15" s="12" t="s">
        <v>107</v>
      </c>
      <c r="U15" s="12" t="s">
        <v>108</v>
      </c>
      <c r="V15" s="19">
        <f t="shared" si="4"/>
        <v>48</v>
      </c>
      <c r="W15" s="12" t="s">
        <v>113</v>
      </c>
      <c r="X15" s="19">
        <f t="shared" si="9"/>
        <v>48</v>
      </c>
      <c r="Y15" s="19" t="str">
        <f t="shared" si="3"/>
        <v>No Afecta
Impacto</v>
      </c>
      <c r="Z15" s="15" t="s">
        <v>89</v>
      </c>
      <c r="AA15" s="15" t="str">
        <f t="shared" si="8"/>
        <v>Zona Moderada</v>
      </c>
      <c r="AB15" s="12" t="s">
        <v>137</v>
      </c>
      <c r="AC15" s="25" t="s">
        <v>239</v>
      </c>
      <c r="AD15" s="12" t="s">
        <v>207</v>
      </c>
      <c r="AE15" s="23">
        <v>45291</v>
      </c>
      <c r="AF15" s="12" t="s">
        <v>146</v>
      </c>
      <c r="AG15" s="60"/>
      <c r="AH15" s="61"/>
      <c r="AI15" s="62"/>
      <c r="AJ15" s="63"/>
    </row>
    <row r="16" spans="1:36 16384:16384" ht="93.75" customHeight="1" x14ac:dyDescent="0.25">
      <c r="A16" s="69" t="s">
        <v>74</v>
      </c>
      <c r="B16" s="70"/>
      <c r="C16" s="60" t="s">
        <v>208</v>
      </c>
      <c r="D16" s="79"/>
      <c r="E16" s="61"/>
      <c r="F16" s="9" t="s">
        <v>80</v>
      </c>
      <c r="G16" s="9" t="s">
        <v>85</v>
      </c>
      <c r="H16" s="12" t="str">
        <f t="shared" si="6"/>
        <v>Media / Moderada</v>
      </c>
      <c r="I16" s="12">
        <f t="shared" si="0"/>
        <v>60</v>
      </c>
      <c r="J16" s="15" t="s">
        <v>89</v>
      </c>
      <c r="K16" s="12">
        <f t="shared" si="2"/>
        <v>60</v>
      </c>
      <c r="L16" s="15" t="str">
        <f t="shared" si="7"/>
        <v>Zona Moderada</v>
      </c>
      <c r="M16" s="20" t="s">
        <v>245</v>
      </c>
      <c r="N16" s="12" t="s">
        <v>94</v>
      </c>
      <c r="O16" s="12" t="s">
        <v>95</v>
      </c>
      <c r="P16" s="12" t="s">
        <v>97</v>
      </c>
      <c r="Q16" s="12" t="s">
        <v>101</v>
      </c>
      <c r="R16" s="18">
        <f t="shared" si="1"/>
        <v>0.5</v>
      </c>
      <c r="S16" s="12" t="s">
        <v>94</v>
      </c>
      <c r="T16" s="12" t="s">
        <v>106</v>
      </c>
      <c r="U16" s="12" t="s">
        <v>108</v>
      </c>
      <c r="V16" s="19">
        <f t="shared" si="4"/>
        <v>30</v>
      </c>
      <c r="W16" s="12" t="s">
        <v>112</v>
      </c>
      <c r="X16" s="19">
        <f t="shared" si="9"/>
        <v>30</v>
      </c>
      <c r="Y16" s="19" t="str">
        <f t="shared" si="3"/>
        <v>No Afecta
Impacto</v>
      </c>
      <c r="Z16" s="15" t="s">
        <v>89</v>
      </c>
      <c r="AA16" s="15" t="str">
        <f t="shared" si="8"/>
        <v>Zona Moderada</v>
      </c>
      <c r="AB16" s="12" t="s">
        <v>137</v>
      </c>
      <c r="AC16" s="25" t="s">
        <v>246</v>
      </c>
      <c r="AD16" s="12" t="s">
        <v>209</v>
      </c>
      <c r="AE16" s="23">
        <v>45291</v>
      </c>
      <c r="AF16" s="12" t="s">
        <v>146</v>
      </c>
      <c r="AG16" s="60"/>
      <c r="AH16" s="61"/>
      <c r="AI16" s="62"/>
      <c r="AJ16" s="63"/>
    </row>
    <row r="17" spans="1:36" ht="93.75" customHeight="1" x14ac:dyDescent="0.25">
      <c r="A17" s="69" t="s">
        <v>65</v>
      </c>
      <c r="B17" s="70"/>
      <c r="C17" s="60" t="s">
        <v>210</v>
      </c>
      <c r="D17" s="79"/>
      <c r="E17" s="61"/>
      <c r="F17" s="9" t="s">
        <v>80</v>
      </c>
      <c r="G17" s="9" t="s">
        <v>83</v>
      </c>
      <c r="H17" s="12" t="str">
        <f t="shared" si="6"/>
        <v>Muy Baja</v>
      </c>
      <c r="I17" s="12">
        <f t="shared" si="0"/>
        <v>20</v>
      </c>
      <c r="J17" s="15" t="s">
        <v>89</v>
      </c>
      <c r="K17" s="12">
        <f t="shared" si="2"/>
        <v>60</v>
      </c>
      <c r="L17" s="15" t="str">
        <f t="shared" si="7"/>
        <v>Zona Moderada</v>
      </c>
      <c r="M17" s="20" t="s">
        <v>211</v>
      </c>
      <c r="N17" s="12" t="s">
        <v>94</v>
      </c>
      <c r="O17" s="12" t="s">
        <v>95</v>
      </c>
      <c r="P17" s="12" t="s">
        <v>97</v>
      </c>
      <c r="Q17" s="12" t="s">
        <v>100</v>
      </c>
      <c r="R17" s="18">
        <f t="shared" si="1"/>
        <v>0.4</v>
      </c>
      <c r="S17" s="12" t="s">
        <v>94</v>
      </c>
      <c r="T17" s="12" t="s">
        <v>106</v>
      </c>
      <c r="U17" s="12" t="s">
        <v>108</v>
      </c>
      <c r="V17" s="19">
        <f>IF(OR(P17="Preventivo
25%",P17="Detectivo
15%"),(I17-(I17*R17)),"No Afecta Probabilidad")</f>
        <v>12</v>
      </c>
      <c r="W17" s="12" t="s">
        <v>113</v>
      </c>
      <c r="X17" s="19">
        <f t="shared" si="9"/>
        <v>12</v>
      </c>
      <c r="Y17" s="19" t="str">
        <f t="shared" si="3"/>
        <v>No Afecta
Impacto</v>
      </c>
      <c r="Z17" s="15" t="s">
        <v>89</v>
      </c>
      <c r="AA17" s="15" t="str">
        <f t="shared" si="8"/>
        <v>Zona Moderada</v>
      </c>
      <c r="AB17" s="12" t="s">
        <v>137</v>
      </c>
      <c r="AC17" s="25" t="s">
        <v>212</v>
      </c>
      <c r="AD17" s="12" t="s">
        <v>213</v>
      </c>
      <c r="AE17" s="23">
        <v>45291</v>
      </c>
      <c r="AF17" s="12" t="s">
        <v>146</v>
      </c>
      <c r="AG17" s="60"/>
      <c r="AH17" s="61"/>
      <c r="AI17" s="62"/>
      <c r="AJ17" s="63"/>
    </row>
    <row r="18" spans="1:36" ht="93.75" customHeight="1" x14ac:dyDescent="0.25">
      <c r="A18" s="69" t="s">
        <v>66</v>
      </c>
      <c r="B18" s="70"/>
      <c r="C18" s="60" t="s">
        <v>210</v>
      </c>
      <c r="D18" s="79"/>
      <c r="E18" s="61"/>
      <c r="F18" s="9" t="s">
        <v>80</v>
      </c>
      <c r="G18" s="9" t="s">
        <v>83</v>
      </c>
      <c r="H18" s="12" t="str">
        <f t="shared" si="6"/>
        <v>Muy Baja</v>
      </c>
      <c r="I18" s="12">
        <f t="shared" si="0"/>
        <v>20</v>
      </c>
      <c r="J18" s="15" t="s">
        <v>89</v>
      </c>
      <c r="K18" s="12">
        <f t="shared" si="2"/>
        <v>60</v>
      </c>
      <c r="L18" s="15" t="str">
        <f t="shared" si="7"/>
        <v>Zona Moderada</v>
      </c>
      <c r="M18" s="20" t="s">
        <v>211</v>
      </c>
      <c r="N18" s="12" t="s">
        <v>94</v>
      </c>
      <c r="O18" s="12" t="s">
        <v>95</v>
      </c>
      <c r="P18" s="12" t="s">
        <v>97</v>
      </c>
      <c r="Q18" s="12" t="s">
        <v>100</v>
      </c>
      <c r="R18" s="18">
        <f t="shared" si="1"/>
        <v>0.4</v>
      </c>
      <c r="S18" s="12" t="s">
        <v>94</v>
      </c>
      <c r="T18" s="12" t="s">
        <v>106</v>
      </c>
      <c r="U18" s="12" t="s">
        <v>108</v>
      </c>
      <c r="V18" s="19">
        <f t="shared" si="4"/>
        <v>12</v>
      </c>
      <c r="W18" s="12" t="s">
        <v>113</v>
      </c>
      <c r="X18" s="19">
        <f t="shared" si="9"/>
        <v>12</v>
      </c>
      <c r="Y18" s="19" t="str">
        <f t="shared" si="3"/>
        <v>No Afecta
Impacto</v>
      </c>
      <c r="Z18" s="15" t="s">
        <v>89</v>
      </c>
      <c r="AA18" s="15" t="str">
        <f t="shared" si="8"/>
        <v>Zona Moderada</v>
      </c>
      <c r="AB18" s="12" t="s">
        <v>137</v>
      </c>
      <c r="AC18" s="25" t="s">
        <v>212</v>
      </c>
      <c r="AD18" s="12" t="s">
        <v>213</v>
      </c>
      <c r="AE18" s="23">
        <v>45291</v>
      </c>
      <c r="AF18" s="12" t="s">
        <v>146</v>
      </c>
      <c r="AG18" s="60"/>
      <c r="AH18" s="61"/>
      <c r="AI18" s="62"/>
      <c r="AJ18" s="63"/>
    </row>
    <row r="19" spans="1:36" ht="93.75" customHeight="1" x14ac:dyDescent="0.25">
      <c r="A19" s="69" t="s">
        <v>75</v>
      </c>
      <c r="B19" s="70"/>
      <c r="C19" s="60" t="s">
        <v>214</v>
      </c>
      <c r="D19" s="79"/>
      <c r="E19" s="61"/>
      <c r="F19" s="9" t="s">
        <v>77</v>
      </c>
      <c r="G19" s="9" t="s">
        <v>85</v>
      </c>
      <c r="H19" s="12" t="str">
        <f t="shared" si="6"/>
        <v>Media / Moderada</v>
      </c>
      <c r="I19" s="12">
        <f t="shared" si="0"/>
        <v>60</v>
      </c>
      <c r="J19" s="15" t="s">
        <v>89</v>
      </c>
      <c r="K19" s="12">
        <f t="shared" si="2"/>
        <v>60</v>
      </c>
      <c r="L19" s="15" t="str">
        <f t="shared" si="7"/>
        <v>Zona Moderada</v>
      </c>
      <c r="M19" s="20" t="s">
        <v>215</v>
      </c>
      <c r="N19" s="12" t="s">
        <v>94</v>
      </c>
      <c r="O19" s="12" t="s">
        <v>95</v>
      </c>
      <c r="P19" s="12" t="s">
        <v>97</v>
      </c>
      <c r="Q19" s="12" t="s">
        <v>100</v>
      </c>
      <c r="R19" s="18">
        <f t="shared" si="1"/>
        <v>0.4</v>
      </c>
      <c r="S19" s="12" t="s">
        <v>94</v>
      </c>
      <c r="T19" s="12" t="s">
        <v>106</v>
      </c>
      <c r="U19" s="12" t="s">
        <v>108</v>
      </c>
      <c r="V19" s="19">
        <f t="shared" si="4"/>
        <v>36</v>
      </c>
      <c r="W19" s="12" t="s">
        <v>112</v>
      </c>
      <c r="X19" s="19">
        <f t="shared" si="9"/>
        <v>36</v>
      </c>
      <c r="Y19" s="19" t="str">
        <f t="shared" si="3"/>
        <v>No Afecta
Impacto</v>
      </c>
      <c r="Z19" s="15" t="s">
        <v>88</v>
      </c>
      <c r="AA19" s="15" t="str">
        <f t="shared" si="8"/>
        <v>Zona Moderada</v>
      </c>
      <c r="AB19" s="12" t="s">
        <v>137</v>
      </c>
      <c r="AC19" s="25" t="s">
        <v>216</v>
      </c>
      <c r="AD19" s="12" t="s">
        <v>217</v>
      </c>
      <c r="AE19" s="23">
        <v>45291</v>
      </c>
      <c r="AF19" s="12" t="s">
        <v>218</v>
      </c>
      <c r="AG19" s="60"/>
      <c r="AH19" s="61"/>
      <c r="AI19" s="62"/>
      <c r="AJ19" s="63"/>
    </row>
    <row r="20" spans="1:36" ht="115.5" customHeight="1" x14ac:dyDescent="0.25">
      <c r="A20" s="69" t="s">
        <v>61</v>
      </c>
      <c r="B20" s="70"/>
      <c r="C20" s="60" t="s">
        <v>219</v>
      </c>
      <c r="D20" s="79"/>
      <c r="E20" s="61"/>
      <c r="F20" s="9" t="s">
        <v>77</v>
      </c>
      <c r="G20" s="9" t="s">
        <v>85</v>
      </c>
      <c r="H20" s="12" t="str">
        <f t="shared" si="6"/>
        <v>Media / Moderada</v>
      </c>
      <c r="I20" s="12">
        <f t="shared" si="0"/>
        <v>60</v>
      </c>
      <c r="J20" s="15" t="s">
        <v>89</v>
      </c>
      <c r="K20" s="12">
        <f t="shared" si="2"/>
        <v>60</v>
      </c>
      <c r="L20" s="15" t="str">
        <f t="shared" si="7"/>
        <v>Zona Moderada</v>
      </c>
      <c r="M20" s="20" t="s">
        <v>247</v>
      </c>
      <c r="N20" s="12" t="s">
        <v>94</v>
      </c>
      <c r="O20" s="12" t="s">
        <v>95</v>
      </c>
      <c r="P20" s="12" t="s">
        <v>97</v>
      </c>
      <c r="Q20" s="12" t="s">
        <v>100</v>
      </c>
      <c r="R20" s="18">
        <f t="shared" si="1"/>
        <v>0.4</v>
      </c>
      <c r="S20" s="12" t="s">
        <v>105</v>
      </c>
      <c r="T20" s="12" t="s">
        <v>106</v>
      </c>
      <c r="U20" s="12" t="s">
        <v>108</v>
      </c>
      <c r="V20" s="19">
        <f t="shared" si="4"/>
        <v>36</v>
      </c>
      <c r="W20" s="12" t="s">
        <v>112</v>
      </c>
      <c r="X20" s="19">
        <f>+V20</f>
        <v>36</v>
      </c>
      <c r="Y20" s="19" t="str">
        <f t="shared" si="3"/>
        <v>No Afecta
Impacto</v>
      </c>
      <c r="Z20" s="15" t="s">
        <v>89</v>
      </c>
      <c r="AA20" s="15" t="str">
        <f t="shared" si="8"/>
        <v>Zona Moderada</v>
      </c>
      <c r="AB20" s="12" t="s">
        <v>137</v>
      </c>
      <c r="AC20" s="25" t="s">
        <v>220</v>
      </c>
      <c r="AD20" s="12" t="s">
        <v>221</v>
      </c>
      <c r="AE20" s="23">
        <v>45291</v>
      </c>
      <c r="AF20" s="12" t="s">
        <v>222</v>
      </c>
      <c r="AG20" s="60"/>
      <c r="AH20" s="61"/>
      <c r="AI20" s="62"/>
      <c r="AJ20" s="63"/>
    </row>
    <row r="21" spans="1:36" ht="98.25" customHeight="1" x14ac:dyDescent="0.25">
      <c r="A21" s="69" t="s">
        <v>68</v>
      </c>
      <c r="B21" s="70"/>
      <c r="C21" s="60" t="s">
        <v>223</v>
      </c>
      <c r="D21" s="79"/>
      <c r="E21" s="61"/>
      <c r="F21" s="9" t="s">
        <v>77</v>
      </c>
      <c r="G21" s="9" t="s">
        <v>87</v>
      </c>
      <c r="H21" s="12" t="str">
        <f t="shared" si="6"/>
        <v>Alta</v>
      </c>
      <c r="I21" s="12" t="str">
        <f t="shared" si="0"/>
        <v>80</v>
      </c>
      <c r="J21" s="15" t="s">
        <v>91</v>
      </c>
      <c r="K21" s="12">
        <f t="shared" si="2"/>
        <v>100</v>
      </c>
      <c r="L21" s="15" t="str">
        <f t="shared" si="7"/>
        <v>Zona Extrema</v>
      </c>
      <c r="M21" s="20" t="s">
        <v>240</v>
      </c>
      <c r="N21" s="12" t="s">
        <v>94</v>
      </c>
      <c r="O21" s="12" t="s">
        <v>95</v>
      </c>
      <c r="P21" s="12" t="s">
        <v>97</v>
      </c>
      <c r="Q21" s="12" t="s">
        <v>101</v>
      </c>
      <c r="R21" s="18">
        <f t="shared" si="1"/>
        <v>0.5</v>
      </c>
      <c r="S21" s="12" t="s">
        <v>94</v>
      </c>
      <c r="T21" s="12" t="s">
        <v>106</v>
      </c>
      <c r="U21" s="12" t="s">
        <v>108</v>
      </c>
      <c r="V21" s="19">
        <f t="shared" si="4"/>
        <v>40</v>
      </c>
      <c r="W21" s="12" t="s">
        <v>112</v>
      </c>
      <c r="X21" s="19">
        <f>+V21</f>
        <v>40</v>
      </c>
      <c r="Y21" s="19" t="str">
        <f t="shared" si="3"/>
        <v>No Afecta
Impacto</v>
      </c>
      <c r="Z21" s="15" t="s">
        <v>91</v>
      </c>
      <c r="AA21" s="15" t="str">
        <f t="shared" si="8"/>
        <v>Zona Extrema</v>
      </c>
      <c r="AB21" s="12" t="s">
        <v>137</v>
      </c>
      <c r="AC21" s="25" t="s">
        <v>224</v>
      </c>
      <c r="AD21" s="12" t="s">
        <v>221</v>
      </c>
      <c r="AE21" s="23">
        <v>45291</v>
      </c>
      <c r="AF21" s="12" t="s">
        <v>141</v>
      </c>
      <c r="AG21" s="60"/>
      <c r="AH21" s="61"/>
      <c r="AI21" s="62"/>
      <c r="AJ21" s="63"/>
    </row>
    <row r="22" spans="1:36" ht="93.75" customHeight="1" x14ac:dyDescent="0.25">
      <c r="A22" s="69" t="s">
        <v>64</v>
      </c>
      <c r="B22" s="70"/>
      <c r="C22" s="60" t="s">
        <v>225</v>
      </c>
      <c r="D22" s="79"/>
      <c r="E22" s="61"/>
      <c r="F22" s="9" t="s">
        <v>77</v>
      </c>
      <c r="G22" s="9" t="s">
        <v>85</v>
      </c>
      <c r="H22" s="12" t="str">
        <f t="shared" si="6"/>
        <v>Media / Moderada</v>
      </c>
      <c r="I22" s="12">
        <f t="shared" si="0"/>
        <v>60</v>
      </c>
      <c r="J22" s="15" t="s">
        <v>90</v>
      </c>
      <c r="K22" s="12" t="str">
        <f t="shared" si="2"/>
        <v>80</v>
      </c>
      <c r="L22" s="15" t="str">
        <f t="shared" si="7"/>
        <v>Zona Alta</v>
      </c>
      <c r="M22" s="20" t="s">
        <v>226</v>
      </c>
      <c r="N22" s="12" t="s">
        <v>94</v>
      </c>
      <c r="O22" s="12" t="s">
        <v>95</v>
      </c>
      <c r="P22" s="12" t="s">
        <v>97</v>
      </c>
      <c r="Q22" s="12" t="s">
        <v>100</v>
      </c>
      <c r="R22" s="18">
        <f t="shared" si="1"/>
        <v>0.4</v>
      </c>
      <c r="S22" s="12" t="s">
        <v>94</v>
      </c>
      <c r="T22" s="12" t="s">
        <v>106</v>
      </c>
      <c r="U22" s="12" t="s">
        <v>108</v>
      </c>
      <c r="V22" s="19">
        <f t="shared" si="4"/>
        <v>36</v>
      </c>
      <c r="W22" s="12" t="s">
        <v>112</v>
      </c>
      <c r="X22" s="19">
        <f>+V22</f>
        <v>36</v>
      </c>
      <c r="Y22" s="19" t="str">
        <f t="shared" si="3"/>
        <v>No Afecta
Impacto</v>
      </c>
      <c r="Z22" s="15" t="s">
        <v>90</v>
      </c>
      <c r="AA22" s="15" t="str">
        <f t="shared" si="8"/>
        <v>Zona Alta</v>
      </c>
      <c r="AB22" s="12" t="s">
        <v>137</v>
      </c>
      <c r="AC22" s="25" t="s">
        <v>295</v>
      </c>
      <c r="AD22" s="12" t="s">
        <v>296</v>
      </c>
      <c r="AE22" s="23">
        <v>45291</v>
      </c>
      <c r="AF22" s="12" t="s">
        <v>146</v>
      </c>
      <c r="AG22" s="60"/>
      <c r="AH22" s="61"/>
      <c r="AI22" s="62"/>
      <c r="AJ22" s="63"/>
    </row>
    <row r="23" spans="1:36" x14ac:dyDescent="0.25">
      <c r="A23" s="13"/>
      <c r="B23" s="13"/>
    </row>
    <row r="24" spans="1:36" x14ac:dyDescent="0.25">
      <c r="A24" s="13"/>
      <c r="B24" s="13"/>
    </row>
    <row r="25" spans="1:36" x14ac:dyDescent="0.25">
      <c r="A25" s="13"/>
      <c r="B25" s="13"/>
    </row>
    <row r="26" spans="1:36" x14ac:dyDescent="0.25">
      <c r="A26" s="13"/>
      <c r="B26" s="13"/>
    </row>
    <row r="27" spans="1:36" x14ac:dyDescent="0.25">
      <c r="A27" s="13"/>
      <c r="B27" s="13"/>
    </row>
    <row r="28" spans="1:36" x14ac:dyDescent="0.25">
      <c r="A28" s="13"/>
      <c r="B28" s="13"/>
    </row>
    <row r="29" spans="1:36" x14ac:dyDescent="0.25">
      <c r="A29" s="13"/>
      <c r="B29" s="13"/>
    </row>
    <row r="30" spans="1:36" x14ac:dyDescent="0.25">
      <c r="A30" s="13"/>
      <c r="B30" s="13"/>
    </row>
    <row r="31" spans="1:36" x14ac:dyDescent="0.25">
      <c r="A31" s="13"/>
      <c r="B31" s="13"/>
    </row>
    <row r="32" spans="1:36"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row r="37" spans="1:2" x14ac:dyDescent="0.25">
      <c r="A37" s="13"/>
      <c r="B37" s="13"/>
    </row>
    <row r="38" spans="1:2" x14ac:dyDescent="0.25">
      <c r="A38" s="13"/>
      <c r="B38" s="13"/>
    </row>
    <row r="39" spans="1:2" x14ac:dyDescent="0.25">
      <c r="A39" s="13"/>
      <c r="B39" s="13"/>
    </row>
    <row r="40" spans="1:2" x14ac:dyDescent="0.25">
      <c r="A40" s="13"/>
      <c r="B40" s="13"/>
    </row>
    <row r="41" spans="1:2" x14ac:dyDescent="0.25">
      <c r="A41" s="13"/>
      <c r="B41" s="13"/>
    </row>
    <row r="42" spans="1:2" x14ac:dyDescent="0.25">
      <c r="A42" s="13"/>
      <c r="B42" s="13"/>
    </row>
    <row r="43" spans="1:2" x14ac:dyDescent="0.25">
      <c r="A43" s="13"/>
      <c r="B43" s="13"/>
    </row>
    <row r="44" spans="1:2" x14ac:dyDescent="0.25">
      <c r="A44" s="13"/>
      <c r="B44" s="13"/>
    </row>
    <row r="45" spans="1:2" x14ac:dyDescent="0.25">
      <c r="A45" s="13"/>
      <c r="B45" s="13"/>
    </row>
    <row r="46" spans="1:2" x14ac:dyDescent="0.25">
      <c r="A46" s="13"/>
      <c r="B46" s="13"/>
    </row>
    <row r="47" spans="1:2" x14ac:dyDescent="0.25">
      <c r="A47" s="13"/>
      <c r="B47" s="13"/>
    </row>
    <row r="48" spans="1:2" x14ac:dyDescent="0.25">
      <c r="A48" s="13"/>
      <c r="B48" s="13"/>
    </row>
    <row r="49" spans="1:2" x14ac:dyDescent="0.25">
      <c r="A49" s="13"/>
      <c r="B49" s="13"/>
    </row>
    <row r="50" spans="1:2" x14ac:dyDescent="0.25">
      <c r="A50" s="13"/>
      <c r="B50" s="13"/>
    </row>
    <row r="51" spans="1:2" x14ac:dyDescent="0.25">
      <c r="A51" s="13"/>
      <c r="B51" s="13"/>
    </row>
    <row r="52" spans="1:2" x14ac:dyDescent="0.25">
      <c r="A52" s="13"/>
      <c r="B52" s="13"/>
    </row>
    <row r="53" spans="1:2" x14ac:dyDescent="0.25">
      <c r="A53" s="13"/>
      <c r="B53" s="13"/>
    </row>
    <row r="54" spans="1:2" x14ac:dyDescent="0.25">
      <c r="A54" s="13"/>
      <c r="B54" s="13"/>
    </row>
    <row r="55" spans="1:2" x14ac:dyDescent="0.25">
      <c r="A55" s="13"/>
      <c r="B55" s="13"/>
    </row>
    <row r="56" spans="1:2" x14ac:dyDescent="0.25">
      <c r="A56" s="13"/>
      <c r="B56" s="13"/>
    </row>
    <row r="57" spans="1:2" x14ac:dyDescent="0.25">
      <c r="A57" s="13"/>
      <c r="B57" s="13"/>
    </row>
    <row r="58" spans="1:2" x14ac:dyDescent="0.25">
      <c r="A58" s="13"/>
      <c r="B58" s="13"/>
    </row>
    <row r="59" spans="1:2" x14ac:dyDescent="0.25">
      <c r="A59" s="13"/>
      <c r="B59" s="13"/>
    </row>
    <row r="60" spans="1:2" x14ac:dyDescent="0.25">
      <c r="A60" s="13"/>
      <c r="B60" s="13"/>
    </row>
    <row r="61" spans="1:2" x14ac:dyDescent="0.25">
      <c r="A61" s="13"/>
      <c r="B61" s="13"/>
    </row>
    <row r="62" spans="1:2" x14ac:dyDescent="0.25">
      <c r="A62" s="13"/>
      <c r="B62" s="13"/>
    </row>
    <row r="63" spans="1:2" x14ac:dyDescent="0.25">
      <c r="A63" s="13"/>
      <c r="B63" s="13"/>
    </row>
    <row r="64" spans="1:2" x14ac:dyDescent="0.25">
      <c r="A64" s="13"/>
      <c r="B64" s="13"/>
    </row>
    <row r="65" spans="1:2" x14ac:dyDescent="0.25">
      <c r="A65" s="13"/>
      <c r="B65" s="13"/>
    </row>
    <row r="66" spans="1:2" x14ac:dyDescent="0.25">
      <c r="A66" s="13"/>
      <c r="B66" s="13"/>
    </row>
    <row r="67" spans="1:2" x14ac:dyDescent="0.25">
      <c r="A67" s="13"/>
      <c r="B67" s="13"/>
    </row>
    <row r="68" spans="1:2" x14ac:dyDescent="0.25">
      <c r="A68" s="13"/>
      <c r="B68" s="13"/>
    </row>
    <row r="69" spans="1:2" x14ac:dyDescent="0.25">
      <c r="A69" s="13"/>
      <c r="B69" s="13"/>
    </row>
    <row r="70" spans="1:2" x14ac:dyDescent="0.25">
      <c r="A70" s="13"/>
      <c r="B70" s="13"/>
    </row>
    <row r="71" spans="1:2" x14ac:dyDescent="0.25">
      <c r="A71" s="13"/>
      <c r="B71" s="13"/>
    </row>
    <row r="72" spans="1:2" x14ac:dyDescent="0.25">
      <c r="A72" s="13"/>
      <c r="B72" s="13"/>
    </row>
    <row r="73" spans="1:2" x14ac:dyDescent="0.25">
      <c r="A73" s="13"/>
      <c r="B73" s="13"/>
    </row>
    <row r="74" spans="1:2" x14ac:dyDescent="0.25">
      <c r="A74" s="13"/>
      <c r="B74" s="13"/>
    </row>
    <row r="75" spans="1:2" x14ac:dyDescent="0.25">
      <c r="A75" s="13"/>
      <c r="B75" s="13"/>
    </row>
    <row r="76" spans="1:2" x14ac:dyDescent="0.25">
      <c r="A76" s="13"/>
      <c r="B76" s="13"/>
    </row>
    <row r="77" spans="1:2" x14ac:dyDescent="0.25">
      <c r="A77" s="13"/>
      <c r="B77" s="13"/>
    </row>
    <row r="78" spans="1:2" x14ac:dyDescent="0.25">
      <c r="A78" s="13"/>
      <c r="B78" s="13"/>
    </row>
    <row r="79" spans="1:2" x14ac:dyDescent="0.25">
      <c r="A79" s="13"/>
      <c r="B79" s="13"/>
    </row>
    <row r="80" spans="1:2" x14ac:dyDescent="0.25">
      <c r="A80" s="13"/>
      <c r="B80" s="13"/>
    </row>
    <row r="81" spans="1:2" x14ac:dyDescent="0.25">
      <c r="A81" s="13"/>
      <c r="B81" s="13"/>
    </row>
    <row r="82" spans="1:2" x14ac:dyDescent="0.25">
      <c r="A82" s="13"/>
      <c r="B82" s="13"/>
    </row>
    <row r="83" spans="1:2" x14ac:dyDescent="0.25">
      <c r="A83" s="13"/>
      <c r="B83" s="13"/>
    </row>
    <row r="84" spans="1:2" x14ac:dyDescent="0.25">
      <c r="A84" s="13"/>
      <c r="B84" s="13"/>
    </row>
    <row r="85" spans="1:2" x14ac:dyDescent="0.25">
      <c r="A85" s="13"/>
      <c r="B85" s="13"/>
    </row>
    <row r="86" spans="1:2" x14ac:dyDescent="0.25">
      <c r="A86" s="13"/>
      <c r="B86" s="13"/>
    </row>
    <row r="87" spans="1:2" x14ac:dyDescent="0.25">
      <c r="A87" s="13"/>
      <c r="B87" s="13"/>
    </row>
    <row r="88" spans="1:2" x14ac:dyDescent="0.25">
      <c r="A88" s="13"/>
      <c r="B88" s="13"/>
    </row>
    <row r="89" spans="1:2" x14ac:dyDescent="0.25">
      <c r="A89" s="13"/>
      <c r="B89" s="13"/>
    </row>
    <row r="90" spans="1:2" x14ac:dyDescent="0.25">
      <c r="A90" s="13"/>
      <c r="B90" s="13"/>
    </row>
    <row r="91" spans="1:2" x14ac:dyDescent="0.25">
      <c r="A91" s="13"/>
      <c r="B91" s="13"/>
    </row>
    <row r="92" spans="1:2" x14ac:dyDescent="0.25">
      <c r="A92" s="13"/>
      <c r="B92" s="13"/>
    </row>
    <row r="93" spans="1:2" x14ac:dyDescent="0.25">
      <c r="A93" s="13"/>
      <c r="B93" s="13"/>
    </row>
    <row r="94" spans="1:2" x14ac:dyDescent="0.25">
      <c r="A94" s="13"/>
      <c r="B94" s="13"/>
    </row>
    <row r="95" spans="1:2" x14ac:dyDescent="0.25">
      <c r="A95" s="13"/>
      <c r="B95" s="13"/>
    </row>
    <row r="96" spans="1:2" x14ac:dyDescent="0.25">
      <c r="A96" s="13"/>
      <c r="B96" s="13"/>
    </row>
    <row r="97" spans="1:2" x14ac:dyDescent="0.25">
      <c r="A97" s="13"/>
      <c r="B97" s="13"/>
    </row>
    <row r="98" spans="1:2" x14ac:dyDescent="0.25">
      <c r="A98" s="13"/>
      <c r="B98" s="13"/>
    </row>
    <row r="99" spans="1:2" x14ac:dyDescent="0.25">
      <c r="A99" s="13"/>
      <c r="B99" s="13"/>
    </row>
    <row r="100" spans="1:2" x14ac:dyDescent="0.25">
      <c r="A100" s="13"/>
      <c r="B100" s="13"/>
    </row>
    <row r="101" spans="1:2" x14ac:dyDescent="0.25">
      <c r="A101" s="13"/>
      <c r="B101" s="13"/>
    </row>
    <row r="102" spans="1:2" x14ac:dyDescent="0.25">
      <c r="A102" s="13"/>
      <c r="B102" s="13"/>
    </row>
    <row r="103" spans="1:2" x14ac:dyDescent="0.25">
      <c r="A103" s="13"/>
      <c r="B103" s="13"/>
    </row>
    <row r="104" spans="1:2" x14ac:dyDescent="0.25">
      <c r="A104" s="13"/>
      <c r="B104" s="13"/>
    </row>
    <row r="105" spans="1:2" x14ac:dyDescent="0.25">
      <c r="A105" s="13"/>
      <c r="B105" s="13"/>
    </row>
    <row r="106" spans="1:2" x14ac:dyDescent="0.25">
      <c r="A106" s="13"/>
      <c r="B106" s="13"/>
    </row>
    <row r="107" spans="1:2" x14ac:dyDescent="0.25">
      <c r="A107" s="13"/>
      <c r="B107" s="13"/>
    </row>
    <row r="108" spans="1:2" x14ac:dyDescent="0.25">
      <c r="A108" s="13"/>
      <c r="B108" s="13"/>
    </row>
    <row r="109" spans="1:2" x14ac:dyDescent="0.25">
      <c r="A109" s="13"/>
      <c r="B109" s="13"/>
    </row>
    <row r="110" spans="1:2" x14ac:dyDescent="0.25">
      <c r="A110" s="13"/>
      <c r="B110" s="13"/>
    </row>
    <row r="111" spans="1:2" x14ac:dyDescent="0.25">
      <c r="A111" s="13"/>
      <c r="B111" s="13"/>
    </row>
    <row r="112" spans="1:2" x14ac:dyDescent="0.25">
      <c r="A112" s="13"/>
      <c r="B112" s="13"/>
    </row>
    <row r="113" spans="1:2" x14ac:dyDescent="0.25">
      <c r="A113" s="13"/>
      <c r="B113" s="13"/>
    </row>
    <row r="114" spans="1:2" x14ac:dyDescent="0.25">
      <c r="A114" s="13"/>
      <c r="B114" s="13"/>
    </row>
    <row r="115" spans="1:2" x14ac:dyDescent="0.25">
      <c r="A115" s="13"/>
      <c r="B115" s="13"/>
    </row>
    <row r="116" spans="1:2" x14ac:dyDescent="0.25">
      <c r="A116" s="13"/>
      <c r="B116" s="13"/>
    </row>
    <row r="117" spans="1:2" x14ac:dyDescent="0.25">
      <c r="A117" s="13"/>
      <c r="B117" s="13"/>
    </row>
    <row r="118" spans="1:2" x14ac:dyDescent="0.25">
      <c r="A118" s="13"/>
      <c r="B118" s="13"/>
    </row>
    <row r="119" spans="1:2" x14ac:dyDescent="0.25">
      <c r="A119" s="13"/>
      <c r="B119" s="13"/>
    </row>
    <row r="120" spans="1:2" x14ac:dyDescent="0.25">
      <c r="A120" s="13"/>
      <c r="B120" s="13"/>
    </row>
    <row r="121" spans="1:2" x14ac:dyDescent="0.25">
      <c r="A121" s="13"/>
      <c r="B121" s="13"/>
    </row>
    <row r="122" spans="1:2" x14ac:dyDescent="0.25">
      <c r="A122" s="13"/>
      <c r="B122" s="13"/>
    </row>
    <row r="123" spans="1:2" x14ac:dyDescent="0.25">
      <c r="A123" s="13"/>
      <c r="B123" s="13"/>
    </row>
    <row r="124" spans="1:2" x14ac:dyDescent="0.25">
      <c r="A124" s="13"/>
      <c r="B124" s="13"/>
    </row>
    <row r="125" spans="1:2" x14ac:dyDescent="0.25">
      <c r="A125" s="13"/>
      <c r="B125" s="13"/>
    </row>
    <row r="126" spans="1:2" x14ac:dyDescent="0.25">
      <c r="A126" s="13"/>
      <c r="B126" s="13"/>
    </row>
    <row r="127" spans="1:2" x14ac:dyDescent="0.25">
      <c r="A127" s="13"/>
      <c r="B127" s="13"/>
    </row>
    <row r="128" spans="1:2" x14ac:dyDescent="0.25">
      <c r="A128" s="13"/>
      <c r="B128" s="13"/>
    </row>
    <row r="129" spans="1:6" x14ac:dyDescent="0.25">
      <c r="A129" s="13"/>
      <c r="B129" s="13"/>
    </row>
    <row r="130" spans="1:6" x14ac:dyDescent="0.25">
      <c r="A130" s="13"/>
      <c r="B130" s="13"/>
    </row>
    <row r="131" spans="1:6" x14ac:dyDescent="0.25">
      <c r="A131" s="13"/>
      <c r="B131" s="13"/>
    </row>
    <row r="132" spans="1:6" x14ac:dyDescent="0.25">
      <c r="A132" s="13"/>
      <c r="B132" s="13"/>
    </row>
    <row r="133" spans="1:6" x14ac:dyDescent="0.25">
      <c r="A133" s="13"/>
      <c r="B133" s="13"/>
    </row>
    <row r="134" spans="1:6" x14ac:dyDescent="0.25">
      <c r="A134" s="13"/>
      <c r="B134" s="13"/>
    </row>
    <row r="135" spans="1:6" x14ac:dyDescent="0.25">
      <c r="A135" s="13"/>
      <c r="B135" s="13"/>
    </row>
    <row r="136" spans="1:6" x14ac:dyDescent="0.25">
      <c r="A136" s="13"/>
      <c r="B136" s="13"/>
    </row>
    <row r="137" spans="1:6" ht="51" x14ac:dyDescent="0.25">
      <c r="A137" s="13" t="s">
        <v>60</v>
      </c>
      <c r="B137" s="13"/>
      <c r="C137" s="7" t="s">
        <v>80</v>
      </c>
      <c r="D137" s="7" t="s">
        <v>83</v>
      </c>
      <c r="E137" s="7" t="s">
        <v>92</v>
      </c>
      <c r="F137" s="14"/>
    </row>
    <row r="138" spans="1:6" ht="63.75" x14ac:dyDescent="0.25">
      <c r="A138" s="7" t="s">
        <v>61</v>
      </c>
      <c r="C138" s="7" t="s">
        <v>76</v>
      </c>
      <c r="D138" s="7" t="s">
        <v>84</v>
      </c>
      <c r="E138" s="7" t="s">
        <v>88</v>
      </c>
      <c r="F138" s="14"/>
    </row>
    <row r="139" spans="1:6" ht="76.5" x14ac:dyDescent="0.25">
      <c r="A139" s="7" t="s">
        <v>62</v>
      </c>
      <c r="C139" s="7" t="s">
        <v>77</v>
      </c>
      <c r="D139" s="7" t="s">
        <v>85</v>
      </c>
      <c r="E139" s="7" t="s">
        <v>89</v>
      </c>
      <c r="F139" s="14"/>
    </row>
    <row r="140" spans="1:6" ht="76.5" x14ac:dyDescent="0.25">
      <c r="A140" s="7" t="s">
        <v>63</v>
      </c>
      <c r="C140" s="7" t="s">
        <v>78</v>
      </c>
      <c r="D140" s="7" t="s">
        <v>87</v>
      </c>
      <c r="E140" s="7" t="s">
        <v>90</v>
      </c>
      <c r="F140" s="14"/>
    </row>
    <row r="141" spans="1:6" ht="51" x14ac:dyDescent="0.25">
      <c r="A141" s="7" t="s">
        <v>65</v>
      </c>
      <c r="C141" s="7" t="s">
        <v>79</v>
      </c>
      <c r="D141" s="7" t="s">
        <v>86</v>
      </c>
      <c r="E141" s="7" t="s">
        <v>91</v>
      </c>
      <c r="F141" s="14"/>
    </row>
    <row r="142" spans="1:6" ht="38.25" x14ac:dyDescent="0.25">
      <c r="A142" s="7" t="s">
        <v>66</v>
      </c>
      <c r="C142" s="7" t="s">
        <v>81</v>
      </c>
    </row>
    <row r="143" spans="1:6" ht="51" x14ac:dyDescent="0.25">
      <c r="A143" s="7" t="s">
        <v>64</v>
      </c>
      <c r="C143" s="7" t="s">
        <v>82</v>
      </c>
    </row>
    <row r="144" spans="1:6" ht="51" x14ac:dyDescent="0.25">
      <c r="A144" s="7" t="s">
        <v>67</v>
      </c>
    </row>
    <row r="145" spans="1:1" ht="38.25" x14ac:dyDescent="0.25">
      <c r="A145" s="7" t="s">
        <v>70</v>
      </c>
    </row>
    <row r="146" spans="1:1" x14ac:dyDescent="0.25">
      <c r="A146" s="7" t="s">
        <v>72</v>
      </c>
    </row>
    <row r="147" spans="1:1" ht="38.25" x14ac:dyDescent="0.25">
      <c r="A147" s="7" t="s">
        <v>73</v>
      </c>
    </row>
    <row r="148" spans="1:1" ht="25.5" x14ac:dyDescent="0.25">
      <c r="A148" s="7" t="s">
        <v>74</v>
      </c>
    </row>
    <row r="149" spans="1:1" ht="38.25" x14ac:dyDescent="0.25">
      <c r="A149" s="7" t="s">
        <v>75</v>
      </c>
    </row>
    <row r="150" spans="1:1" ht="38.25" x14ac:dyDescent="0.25">
      <c r="A150" s="7" t="s">
        <v>69</v>
      </c>
    </row>
    <row r="151" spans="1:1" x14ac:dyDescent="0.25">
      <c r="A151" s="7" t="s">
        <v>68</v>
      </c>
    </row>
    <row r="152" spans="1:1" x14ac:dyDescent="0.25">
      <c r="A152" s="7" t="s">
        <v>71</v>
      </c>
    </row>
    <row r="1048539" spans="14:34" x14ac:dyDescent="0.25">
      <c r="W1048539" s="7" t="s">
        <v>111</v>
      </c>
      <c r="Z1048539" s="7" t="s">
        <v>92</v>
      </c>
    </row>
    <row r="1048540" spans="14:34" ht="25.5" x14ac:dyDescent="0.25">
      <c r="W1048540" s="7" t="s">
        <v>112</v>
      </c>
      <c r="Z1048540" s="7" t="s">
        <v>88</v>
      </c>
      <c r="AB1048540" s="7" t="s">
        <v>136</v>
      </c>
    </row>
    <row r="1048541" spans="14:34" ht="25.5" x14ac:dyDescent="0.25">
      <c r="N1048541" s="17" t="s">
        <v>94</v>
      </c>
      <c r="P1048541" s="17" t="s">
        <v>97</v>
      </c>
      <c r="Q1048541" s="17" t="s">
        <v>100</v>
      </c>
      <c r="S1048541" s="17" t="s">
        <v>94</v>
      </c>
      <c r="T1048541" s="17" t="s">
        <v>106</v>
      </c>
      <c r="U1048541" s="17" t="s">
        <v>108</v>
      </c>
      <c r="V1048541" s="17"/>
      <c r="W1048541" s="7" t="s">
        <v>113</v>
      </c>
      <c r="Z1048541" s="7" t="s">
        <v>89</v>
      </c>
      <c r="AB1048541" s="7" t="s">
        <v>137</v>
      </c>
      <c r="AH1048541" s="26"/>
    </row>
    <row r="1048542" spans="14:34" ht="25.5" x14ac:dyDescent="0.25">
      <c r="N1048542" s="7" t="s">
        <v>95</v>
      </c>
      <c r="O1048542" s="7"/>
      <c r="P1048542" s="17" t="s">
        <v>98</v>
      </c>
      <c r="Q1048542" s="17" t="s">
        <v>101</v>
      </c>
      <c r="S1048542" s="17" t="s">
        <v>105</v>
      </c>
      <c r="T1048542" s="17" t="s">
        <v>107</v>
      </c>
      <c r="U1048542" s="17" t="s">
        <v>109</v>
      </c>
      <c r="V1048542" s="17"/>
      <c r="W1048542" s="7" t="s">
        <v>115</v>
      </c>
      <c r="Z1048542" s="7" t="s">
        <v>90</v>
      </c>
      <c r="AB1048542" s="7" t="s">
        <v>138</v>
      </c>
      <c r="AH1048542" s="26"/>
    </row>
    <row r="1048543" spans="14:34" ht="25.5" x14ac:dyDescent="0.25">
      <c r="P1048543" s="17" t="s">
        <v>99</v>
      </c>
      <c r="W1048543" s="7" t="s">
        <v>114</v>
      </c>
      <c r="Z1048543" s="7" t="s">
        <v>91</v>
      </c>
      <c r="AB1048543" s="7" t="s">
        <v>139</v>
      </c>
      <c r="AH1048543" s="26"/>
    </row>
  </sheetData>
  <autoFilter ref="AD1:AD1048543" xr:uid="{00000000-0009-0000-0000-000007000000}"/>
  <mergeCells count="104">
    <mergeCell ref="C13:E13"/>
    <mergeCell ref="C14:E14"/>
    <mergeCell ref="C6:E6"/>
    <mergeCell ref="C7:E7"/>
    <mergeCell ref="C8:E8"/>
    <mergeCell ref="C9:E9"/>
    <mergeCell ref="A20:B20"/>
    <mergeCell ref="A21:B21"/>
    <mergeCell ref="A22:B22"/>
    <mergeCell ref="C21:E21"/>
    <mergeCell ref="C22:E22"/>
    <mergeCell ref="C16:E16"/>
    <mergeCell ref="C17:E17"/>
    <mergeCell ref="C18:E18"/>
    <mergeCell ref="A14:B14"/>
    <mergeCell ref="C19:E19"/>
    <mergeCell ref="C20:E20"/>
    <mergeCell ref="C15:E15"/>
    <mergeCell ref="A15:B15"/>
    <mergeCell ref="A16:B16"/>
    <mergeCell ref="A17:B17"/>
    <mergeCell ref="A18:B18"/>
    <mergeCell ref="A19:B19"/>
    <mergeCell ref="A13:B13"/>
    <mergeCell ref="AC2:AJ2"/>
    <mergeCell ref="AI7:AJ7"/>
    <mergeCell ref="AI8:AJ8"/>
    <mergeCell ref="AI9:AJ9"/>
    <mergeCell ref="H3:H4"/>
    <mergeCell ref="A2:L2"/>
    <mergeCell ref="M3:M4"/>
    <mergeCell ref="N3:O3"/>
    <mergeCell ref="I3:I4"/>
    <mergeCell ref="J3:J4"/>
    <mergeCell ref="K3:K4"/>
    <mergeCell ref="P3:R3"/>
    <mergeCell ref="S3:U3"/>
    <mergeCell ref="A7:B7"/>
    <mergeCell ref="A8:B8"/>
    <mergeCell ref="A9:B9"/>
    <mergeCell ref="Y3:Z3"/>
    <mergeCell ref="AG3:AH3"/>
    <mergeCell ref="AG5:AH5"/>
    <mergeCell ref="AG6:AH6"/>
    <mergeCell ref="C10:E10"/>
    <mergeCell ref="C11:E11"/>
    <mergeCell ref="C12:E12"/>
    <mergeCell ref="W3:W4"/>
    <mergeCell ref="A1:B1"/>
    <mergeCell ref="C1:L1"/>
    <mergeCell ref="C5:E5"/>
    <mergeCell ref="F3:F4"/>
    <mergeCell ref="G3:G4"/>
    <mergeCell ref="A10:B10"/>
    <mergeCell ref="A11:B11"/>
    <mergeCell ref="A12:B12"/>
    <mergeCell ref="AI13:AJ13"/>
    <mergeCell ref="AI14:AJ14"/>
    <mergeCell ref="AI15:AJ15"/>
    <mergeCell ref="AI16:AJ16"/>
    <mergeCell ref="AI17:AJ17"/>
    <mergeCell ref="AG17:AH17"/>
    <mergeCell ref="M1:AB1"/>
    <mergeCell ref="AC1:AJ1"/>
    <mergeCell ref="A6:B6"/>
    <mergeCell ref="L3:L4"/>
    <mergeCell ref="AC3:AC4"/>
    <mergeCell ref="AD3:AD4"/>
    <mergeCell ref="AE3:AE4"/>
    <mergeCell ref="AF3:AF4"/>
    <mergeCell ref="X3:X4"/>
    <mergeCell ref="AA3:AA4"/>
    <mergeCell ref="AB3:AB4"/>
    <mergeCell ref="M2:AB2"/>
    <mergeCell ref="A3:B4"/>
    <mergeCell ref="C3:E4"/>
    <mergeCell ref="A5:B5"/>
    <mergeCell ref="V3:V4"/>
    <mergeCell ref="AI5:AJ5"/>
    <mergeCell ref="AI6:AJ6"/>
    <mergeCell ref="AG7:AH7"/>
    <mergeCell ref="AG8:AH8"/>
    <mergeCell ref="AG9:AH9"/>
    <mergeCell ref="AI18:AJ18"/>
    <mergeCell ref="AI19:AJ19"/>
    <mergeCell ref="AI20:AJ20"/>
    <mergeCell ref="AI3:AJ4"/>
    <mergeCell ref="AI21:AJ21"/>
    <mergeCell ref="AI22:AJ22"/>
    <mergeCell ref="AG18:AH18"/>
    <mergeCell ref="AG19:AH19"/>
    <mergeCell ref="AG20:AH20"/>
    <mergeCell ref="AG21:AH21"/>
    <mergeCell ref="AG22:AH22"/>
    <mergeCell ref="AG10:AH10"/>
    <mergeCell ref="AG11:AH11"/>
    <mergeCell ref="AG12:AH12"/>
    <mergeCell ref="AG13:AH13"/>
    <mergeCell ref="AG14:AH14"/>
    <mergeCell ref="AG15:AH15"/>
    <mergeCell ref="AG16:AH16"/>
    <mergeCell ref="AI10:AJ10"/>
    <mergeCell ref="AI11:AJ11"/>
    <mergeCell ref="AI12:AJ12"/>
  </mergeCells>
  <conditionalFormatting sqref="H5 H10:H22 W6:W22">
    <cfRule type="cellIs" dxfId="76" priority="126" operator="equal">
      <formula>"Muy Alta"</formula>
    </cfRule>
    <cfRule type="cellIs" dxfId="75" priority="127" operator="equal">
      <formula>"Alta"</formula>
    </cfRule>
    <cfRule type="cellIs" dxfId="74" priority="128" operator="equal">
      <formula>"Media / Moderada"</formula>
    </cfRule>
    <cfRule type="cellIs" dxfId="73" priority="129" operator="equal">
      <formula>"Baja"</formula>
    </cfRule>
    <cfRule type="cellIs" dxfId="72" priority="130" operator="equal">
      <formula>"Muy baja"</formula>
    </cfRule>
  </conditionalFormatting>
  <conditionalFormatting sqref="J5:J22 Z6:Z22">
    <cfRule type="cellIs" dxfId="71" priority="96" operator="equal">
      <formula>"Catastrófico"</formula>
    </cfRule>
    <cfRule type="cellIs" dxfId="70" priority="97" operator="equal">
      <formula>"Mayor"</formula>
    </cfRule>
    <cfRule type="cellIs" dxfId="69" priority="98" operator="equal">
      <formula>"Moderado"</formula>
    </cfRule>
    <cfRule type="cellIs" dxfId="68" priority="99" operator="equal">
      <formula>"Menor"</formula>
    </cfRule>
    <cfRule type="cellIs" dxfId="67" priority="100" operator="equal">
      <formula>"Leve"</formula>
    </cfRule>
  </conditionalFormatting>
  <conditionalFormatting sqref="AA10:AA22 L10:L22">
    <cfRule type="cellIs" dxfId="66" priority="92" operator="equal">
      <formula>"Zona Extrema"</formula>
    </cfRule>
    <cfRule type="cellIs" dxfId="65" priority="93" operator="equal">
      <formula>"Zona Alta"</formula>
    </cfRule>
    <cfRule type="cellIs" dxfId="64" priority="94" operator="equal">
      <formula>"Zona Moderada"</formula>
    </cfRule>
    <cfRule type="cellIs" dxfId="63" priority="95" operator="equal">
      <formula>"Zona Baja"</formula>
    </cfRule>
  </conditionalFormatting>
  <conditionalFormatting sqref="L5">
    <cfRule type="cellIs" dxfId="62" priority="88" operator="equal">
      <formula>"Zona Extrema"</formula>
    </cfRule>
    <cfRule type="cellIs" dxfId="61" priority="89" operator="equal">
      <formula>"Zona Alta"</formula>
    </cfRule>
    <cfRule type="cellIs" dxfId="60" priority="90" operator="equal">
      <formula>"Zona Moderada"</formula>
    </cfRule>
    <cfRule type="cellIs" dxfId="59" priority="91" operator="equal">
      <formula>"Zona Baja"</formula>
    </cfRule>
  </conditionalFormatting>
  <conditionalFormatting sqref="L6:L9">
    <cfRule type="cellIs" dxfId="58" priority="84" operator="equal">
      <formula>"Zona Extrema"</formula>
    </cfRule>
    <cfRule type="cellIs" dxfId="57" priority="85" operator="equal">
      <formula>"Zona Alta"</formula>
    </cfRule>
    <cfRule type="cellIs" dxfId="56" priority="86" operator="equal">
      <formula>"Zona Moderada"</formula>
    </cfRule>
    <cfRule type="cellIs" dxfId="55" priority="87" operator="equal">
      <formula>"Zona Baja"</formula>
    </cfRule>
  </conditionalFormatting>
  <conditionalFormatting sqref="H6">
    <cfRule type="cellIs" dxfId="54" priority="75" operator="equal">
      <formula>"Muy Alta"</formula>
    </cfRule>
    <cfRule type="cellIs" dxfId="53" priority="76" operator="equal">
      <formula>"Alta"</formula>
    </cfRule>
    <cfRule type="cellIs" dxfId="52" priority="77" operator="equal">
      <formula>"Media / Moderada"</formula>
    </cfRule>
    <cfRule type="cellIs" dxfId="51" priority="78" operator="equal">
      <formula>"Baja"</formula>
    </cfRule>
    <cfRule type="cellIs" dxfId="50" priority="79" operator="equal">
      <formula>"Muy baja"</formula>
    </cfRule>
  </conditionalFormatting>
  <conditionalFormatting sqref="H7">
    <cfRule type="cellIs" dxfId="49" priority="70" operator="equal">
      <formula>"Muy Alta"</formula>
    </cfRule>
    <cfRule type="cellIs" dxfId="48" priority="71" operator="equal">
      <formula>"Alta"</formula>
    </cfRule>
    <cfRule type="cellIs" dxfId="47" priority="72" operator="equal">
      <formula>"Media / Moderada"</formula>
    </cfRule>
    <cfRule type="cellIs" dxfId="46" priority="73" operator="equal">
      <formula>"Baja"</formula>
    </cfRule>
    <cfRule type="cellIs" dxfId="45" priority="74" operator="equal">
      <formula>"Muy baja"</formula>
    </cfRule>
  </conditionalFormatting>
  <conditionalFormatting sqref="H8">
    <cfRule type="cellIs" dxfId="44" priority="65" operator="equal">
      <formula>"Muy Alta"</formula>
    </cfRule>
    <cfRule type="cellIs" dxfId="43" priority="66" operator="equal">
      <formula>"Alta"</formula>
    </cfRule>
    <cfRule type="cellIs" dxfId="42" priority="67" operator="equal">
      <formula>"Media / Moderada"</formula>
    </cfRule>
    <cfRule type="cellIs" dxfId="41" priority="68" operator="equal">
      <formula>"Baja"</formula>
    </cfRule>
    <cfRule type="cellIs" dxfId="40" priority="69" operator="equal">
      <formula>"Muy baja"</formula>
    </cfRule>
  </conditionalFormatting>
  <conditionalFormatting sqref="H9">
    <cfRule type="cellIs" dxfId="39" priority="60" operator="equal">
      <formula>"Muy Alta"</formula>
    </cfRule>
    <cfRule type="cellIs" dxfId="38" priority="61" operator="equal">
      <formula>"Alta"</formula>
    </cfRule>
    <cfRule type="cellIs" dxfId="37" priority="62" operator="equal">
      <formula>"Media / Moderada"</formula>
    </cfRule>
    <cfRule type="cellIs" dxfId="36" priority="63" operator="equal">
      <formula>"Baja"</formula>
    </cfRule>
    <cfRule type="cellIs" dxfId="35" priority="64" operator="equal">
      <formula>"Muy baja"</formula>
    </cfRule>
  </conditionalFormatting>
  <conditionalFormatting sqref="I5">
    <cfRule type="cellIs" dxfId="34" priority="45" operator="equal">
      <formula>"Muy Alta"</formula>
    </cfRule>
    <cfRule type="cellIs" dxfId="33" priority="46" operator="equal">
      <formula>"Alta"</formula>
    </cfRule>
    <cfRule type="cellIs" dxfId="32" priority="47" operator="equal">
      <formula>"Media / Moderada"</formula>
    </cfRule>
    <cfRule type="cellIs" dxfId="31" priority="48" operator="equal">
      <formula>"Baja"</formula>
    </cfRule>
    <cfRule type="cellIs" dxfId="30" priority="49" operator="equal">
      <formula>"Muy baja"</formula>
    </cfRule>
  </conditionalFormatting>
  <conditionalFormatting sqref="W5">
    <cfRule type="cellIs" dxfId="29" priority="40" operator="equal">
      <formula>"Muy Alta"</formula>
    </cfRule>
    <cfRule type="cellIs" dxfId="28" priority="41" operator="equal">
      <formula>"Alta"</formula>
    </cfRule>
    <cfRule type="cellIs" dxfId="27" priority="42" operator="equal">
      <formula>"Media / Moderada"</formula>
    </cfRule>
    <cfRule type="cellIs" dxfId="26" priority="43" operator="equal">
      <formula>"Baja"</formula>
    </cfRule>
    <cfRule type="cellIs" dxfId="25" priority="44" operator="equal">
      <formula>"Muy baja"</formula>
    </cfRule>
  </conditionalFormatting>
  <conditionalFormatting sqref="Z5">
    <cfRule type="cellIs" dxfId="24" priority="30" operator="equal">
      <formula>"Catastrófico"</formula>
    </cfRule>
    <cfRule type="cellIs" dxfId="23" priority="31" operator="equal">
      <formula>"Mayor"</formula>
    </cfRule>
    <cfRule type="cellIs" dxfId="22" priority="32" operator="equal">
      <formula>"Moderado"</formula>
    </cfRule>
    <cfRule type="cellIs" dxfId="21" priority="33" operator="equal">
      <formula>"Menor"</formula>
    </cfRule>
    <cfRule type="cellIs" dxfId="20" priority="34" operator="equal">
      <formula>"Leve"</formula>
    </cfRule>
  </conditionalFormatting>
  <conditionalFormatting sqref="AA5">
    <cfRule type="cellIs" dxfId="19" priority="21" operator="equal">
      <formula>"Zona Extrema"</formula>
    </cfRule>
    <cfRule type="cellIs" dxfId="18" priority="22" operator="equal">
      <formula>"Zona Alta"</formula>
    </cfRule>
    <cfRule type="cellIs" dxfId="17" priority="23" operator="equal">
      <formula>"Zona Moderada"</formula>
    </cfRule>
    <cfRule type="cellIs" dxfId="16" priority="24" operator="equal">
      <formula>"Zona Baja"</formula>
    </cfRule>
  </conditionalFormatting>
  <conditionalFormatting sqref="AA6">
    <cfRule type="cellIs" dxfId="15" priority="17" operator="equal">
      <formula>"Zona Extrema"</formula>
    </cfRule>
    <cfRule type="cellIs" dxfId="14" priority="18" operator="equal">
      <formula>"Zona Alta"</formula>
    </cfRule>
    <cfRule type="cellIs" dxfId="13" priority="19" operator="equal">
      <formula>"Zona Moderada"</formula>
    </cfRule>
    <cfRule type="cellIs" dxfId="12" priority="20" operator="equal">
      <formula>"Zona Baja"</formula>
    </cfRule>
  </conditionalFormatting>
  <conditionalFormatting sqref="AA7">
    <cfRule type="cellIs" dxfId="11" priority="13" operator="equal">
      <formula>"Zona Extrema"</formula>
    </cfRule>
    <cfRule type="cellIs" dxfId="10" priority="14" operator="equal">
      <formula>"Zona Alta"</formula>
    </cfRule>
    <cfRule type="cellIs" dxfId="9" priority="15" operator="equal">
      <formula>"Zona Moderada"</formula>
    </cfRule>
    <cfRule type="cellIs" dxfId="8" priority="16" operator="equal">
      <formula>"Zona Baja"</formula>
    </cfRule>
  </conditionalFormatting>
  <conditionalFormatting sqref="AA8">
    <cfRule type="cellIs" dxfId="7" priority="9" operator="equal">
      <formula>"Zona Extrema"</formula>
    </cfRule>
    <cfRule type="cellIs" dxfId="6" priority="10" operator="equal">
      <formula>"Zona Alta"</formula>
    </cfRule>
    <cfRule type="cellIs" dxfId="5" priority="11" operator="equal">
      <formula>"Zona Moderada"</formula>
    </cfRule>
    <cfRule type="cellIs" dxfId="4" priority="12" operator="equal">
      <formula>"Zona Baja"</formula>
    </cfRule>
  </conditionalFormatting>
  <conditionalFormatting sqref="AA9">
    <cfRule type="cellIs" dxfId="3" priority="5" operator="equal">
      <formula>"Zona Extrema"</formula>
    </cfRule>
    <cfRule type="cellIs" dxfId="2" priority="6" operator="equal">
      <formula>"Zona Alta"</formula>
    </cfRule>
    <cfRule type="cellIs" dxfId="1" priority="7" operator="equal">
      <formula>"Zona Moderada"</formula>
    </cfRule>
    <cfRule type="cellIs" dxfId="0" priority="8" operator="equal">
      <formula>"Zona Baja"</formula>
    </cfRule>
  </conditionalFormatting>
  <dataValidations count="13">
    <dataValidation type="list" allowBlank="1" showInputMessage="1" showErrorMessage="1" sqref="A5:B22" xr:uid="{00000000-0002-0000-0700-000000000000}">
      <formula1>$A$137:$A$152</formula1>
    </dataValidation>
    <dataValidation type="list" allowBlank="1" showInputMessage="1" showErrorMessage="1" sqref="F5:F22" xr:uid="{00000000-0002-0000-0700-000001000000}">
      <formula1>$C$137:$C$143</formula1>
    </dataValidation>
    <dataValidation type="list" allowBlank="1" showInputMessage="1" showErrorMessage="1" sqref="G5:G22" xr:uid="{00000000-0002-0000-0700-000002000000}">
      <formula1>$D$137:$D$141</formula1>
    </dataValidation>
    <dataValidation type="list" allowBlank="1" showInputMessage="1" showErrorMessage="1" sqref="J5:J22" xr:uid="{00000000-0002-0000-0700-000003000000}">
      <formula1>$E$137:$E$141</formula1>
    </dataValidation>
    <dataValidation type="list" allowBlank="1" showInputMessage="1" showErrorMessage="1" sqref="N5:O22" xr:uid="{00000000-0002-0000-0700-000004000000}">
      <formula1>$N$1048541:$N$1048542</formula1>
    </dataValidation>
    <dataValidation type="list" allowBlank="1" showInputMessage="1" showErrorMessage="1" sqref="Q5:Q22" xr:uid="{00000000-0002-0000-0700-000005000000}">
      <formula1>$Q$1048541:$Q$1048542</formula1>
    </dataValidation>
    <dataValidation type="list" allowBlank="1" showInputMessage="1" showErrorMessage="1" sqref="S5:S22" xr:uid="{00000000-0002-0000-0700-000006000000}">
      <formula1>$S$1048541:$S$1048542</formula1>
    </dataValidation>
    <dataValidation type="list" allowBlank="1" showInputMessage="1" showErrorMessage="1" sqref="T5:T22" xr:uid="{00000000-0002-0000-0700-000007000000}">
      <formula1>$T$1048541:$T$1048542</formula1>
    </dataValidation>
    <dataValidation type="list" allowBlank="1" showInputMessage="1" showErrorMessage="1" sqref="U5:U22" xr:uid="{00000000-0002-0000-0700-000008000000}">
      <formula1>$U$1048541:$U$1048542</formula1>
    </dataValidation>
    <dataValidation type="list" allowBlank="1" showInputMessage="1" showErrorMessage="1" sqref="P5:P22" xr:uid="{00000000-0002-0000-0700-000009000000}">
      <formula1>$P$1048541:$P$1048576</formula1>
    </dataValidation>
    <dataValidation type="list" allowBlank="1" showInputMessage="1" showErrorMessage="1" sqref="W5:W22" xr:uid="{00000000-0002-0000-0700-00000A000000}">
      <formula1>$W$1048539:$W$1048576</formula1>
    </dataValidation>
    <dataValidation type="list" allowBlank="1" showInputMessage="1" showErrorMessage="1" sqref="Z5:Z22" xr:uid="{00000000-0002-0000-0700-00000B000000}">
      <formula1>$Z$1048539:$Z$1048576</formula1>
    </dataValidation>
    <dataValidation type="list" allowBlank="1" showInputMessage="1" showErrorMessage="1" sqref="AB5:AB22" xr:uid="{00000000-0002-0000-0700-00000C000000}">
      <formula1>$AB$1048540:$AB$1048576</formula1>
    </dataValidation>
  </dataValidations>
  <printOptions horizontalCentered="1"/>
  <pageMargins left="0.31496062992126" right="0.31496062992126" top="0.35433070866141703" bottom="0.35433070866141703" header="0.31496062992126" footer="0.31496062992126"/>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PORTADA</vt:lpstr>
      <vt:lpstr>1. RIESGO CORRUPCIÓN</vt:lpstr>
      <vt:lpstr>2. ESTRATEGIA ANTITRÁMITRES</vt:lpstr>
      <vt:lpstr>3. RENDICIÓN DE CUENTAS</vt:lpstr>
      <vt:lpstr>4. ATENCIÓN AL CIUDADANO</vt:lpstr>
      <vt:lpstr>5. TRANSPARENCIA</vt:lpstr>
      <vt:lpstr>6. OTRAS INICIATIVAS</vt:lpstr>
      <vt:lpstr>ANEXO - MAPA RIESGOS CORRUPCION</vt:lpstr>
      <vt:lpstr>'6. OTRAS INICIATIVAS'!Área_de_impresión</vt:lpstr>
      <vt:lpstr>PORTADA!Área_de_impresión</vt:lpstr>
      <vt:lpstr>'1. RIESGO CORRUPCIÓN'!Títulos_a_imprimir</vt:lpstr>
      <vt:lpstr>'3. RENDICIÓN DE CUENTAS'!Títulos_a_imprimir</vt:lpstr>
      <vt:lpstr>'4. ATENCIÓN AL CIUDADANO'!Títulos_a_imprimir</vt:lpstr>
      <vt:lpstr>'5. TRANSPARENCIA'!Títulos_a_imprimir</vt:lpstr>
      <vt:lpstr>'ANEXO - MAPA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FABIO RODRIGUEZ DEVIA</dc:creator>
  <cp:lastModifiedBy>Chabely Florez</cp:lastModifiedBy>
  <cp:lastPrinted>2021-01-29T14:50:57Z</cp:lastPrinted>
  <dcterms:created xsi:type="dcterms:W3CDTF">2015-06-05T18:17:20Z</dcterms:created>
  <dcterms:modified xsi:type="dcterms:W3CDTF">2023-01-27T19:29:56Z</dcterms:modified>
</cp:coreProperties>
</file>