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928"/>
  <workbookPr/>
  <mc:AlternateContent xmlns:mc="http://schemas.openxmlformats.org/markup-compatibility/2006">
    <mc:Choice Requires="x15">
      <x15ac:absPath xmlns:x15ac="http://schemas.microsoft.com/office/spreadsheetml/2010/11/ac" url="C:\Users\Nubia\Documents\DISCO_DURO\00.BIF2023\PLAN_ANTICORRUPCION\PACC_2023\CORREGIDO_DRA_CHABELY\"/>
    </mc:Choice>
  </mc:AlternateContent>
  <xr:revisionPtr revIDLastSave="0" documentId="13_ncr:1_{C969A0FA-ADB6-4775-872E-EBF673308583}" xr6:coauthVersionLast="47" xr6:coauthVersionMax="47" xr10:uidLastSave="{00000000-0000-0000-0000-000000000000}"/>
  <workbookProtection workbookAlgorithmName="SHA-512" workbookHashValue="4eE1nCC6KId2Kts6kt2qwUdarHj756Ql0Qw/99SvWlOfmRquZyBExl8itc18ExPh0fslewv2FgYTtQmycm2ClA==" workbookSaltValue="HCUYyfthsafOCveojUHtUA==" workbookSpinCount="100000" lockStructure="1"/>
  <bookViews>
    <workbookView showSheetTabs="0" xWindow="-120" yWindow="-120" windowWidth="20730" windowHeight="11040" activeTab="3" xr2:uid="{00000000-000D-0000-FFFF-FFFF00000000}"/>
  </bookViews>
  <sheets>
    <sheet name="PORTADA" sheetId="7" r:id="rId1"/>
    <sheet name="1. RIESGO CORRUPCIÓN" sheetId="2" r:id="rId2"/>
    <sheet name="2. ESTRATEGIA ANTITRÁMITRES" sheetId="8" r:id="rId3"/>
    <sheet name="3. RENDICIÓN DE CUENTAS" sheetId="9" r:id="rId4"/>
    <sheet name="4. ATENCIÓN AL CIUDADANO" sheetId="10" r:id="rId5"/>
    <sheet name="5. TRANSPARENCIA" sheetId="11" r:id="rId6"/>
    <sheet name="6. OTRAS INICIATIVAS" sheetId="12" r:id="rId7"/>
    <sheet name="ANEXO - MAPA RIESGOS CORRUPCION" sheetId="13" r:id="rId8"/>
  </sheets>
  <definedNames>
    <definedName name="_xlnm._FilterDatabase" localSheetId="1" hidden="1">'1. RIESGO CORRUPCIÓN'!$A$5:$L$12</definedName>
    <definedName name="_xlnm._FilterDatabase" localSheetId="2" hidden="1">'2. ESTRATEGIA ANTITRÁMITRES'!$A$5:$P$5</definedName>
    <definedName name="_xlnm._FilterDatabase" localSheetId="3" hidden="1">'3. RENDICIÓN DE CUENTAS'!$A$5:$L$5</definedName>
    <definedName name="_xlnm._FilterDatabase" localSheetId="4" hidden="1">'4. ATENCIÓN AL CIUDADANO'!$A$5:$L$11</definedName>
    <definedName name="_xlnm._FilterDatabase" localSheetId="5" hidden="1">'5. TRANSPARENCIA'!$A$5:$L$13</definedName>
    <definedName name="_xlnm._FilterDatabase" localSheetId="6" hidden="1">'6. OTRAS INICIATIVAS'!$A$5:$L$6</definedName>
    <definedName name="_xlnm._FilterDatabase" localSheetId="7" hidden="1">'ANEXO - MAPA RIESGOS CORRUPCION'!$AD$1:$AD$1048543</definedName>
    <definedName name="_xlnm.Print_Area" localSheetId="6">'6. OTRAS INICIATIVAS'!$A$1:$L$6</definedName>
    <definedName name="_xlnm.Print_Area" localSheetId="0">PORTADA!$A$1:$L$32</definedName>
    <definedName name="_xlnm.Print_Titles" localSheetId="1">'1. RIESGO CORRUPCIÓN'!$1:$4</definedName>
    <definedName name="_xlnm.Print_Titles" localSheetId="3">'3. RENDICIÓN DE CUENTAS'!$1:$5</definedName>
    <definedName name="_xlnm.Print_Titles" localSheetId="4">'4. ATENCIÓN AL CIUDADANO'!$1:$4</definedName>
    <definedName name="_xlnm.Print_Titles" localSheetId="5">'5. TRANSPARENCIA'!$1:$5</definedName>
    <definedName name="_xlnm.Print_Titles" localSheetId="7">'ANEXO - MAPA RIESGOS CORRUPCION'!$1:$1</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10" i="13" l="1"/>
  <c r="I10" i="13" s="1"/>
  <c r="K10" i="13"/>
  <c r="R10" i="13"/>
  <c r="Y10" i="13"/>
  <c r="AA10" i="13"/>
  <c r="AA7" i="13"/>
  <c r="AA6" i="13"/>
  <c r="V10" i="13" l="1"/>
  <c r="X10" i="13" s="1"/>
  <c r="L10" i="13"/>
  <c r="Y13" i="13"/>
  <c r="V8" i="13"/>
  <c r="H5" i="13" l="1"/>
  <c r="H6" i="13"/>
  <c r="AA22" i="13" l="1"/>
  <c r="AA21" i="13"/>
  <c r="AA20" i="13"/>
  <c r="AA19" i="13"/>
  <c r="AA18" i="13"/>
  <c r="AA17" i="13"/>
  <c r="AA16" i="13"/>
  <c r="AA15" i="13"/>
  <c r="AA14" i="13"/>
  <c r="AA13" i="13"/>
  <c r="AA12" i="13"/>
  <c r="AA11" i="13"/>
  <c r="AA9" i="13"/>
  <c r="AA8" i="13"/>
  <c r="AA5" i="13"/>
  <c r="Y22" i="13"/>
  <c r="Y21" i="13"/>
  <c r="Y20" i="13"/>
  <c r="Y19" i="13"/>
  <c r="Y18" i="13"/>
  <c r="Y17" i="13"/>
  <c r="Y16" i="13"/>
  <c r="Y15" i="13"/>
  <c r="Y14" i="13"/>
  <c r="Y12" i="13"/>
  <c r="Y11" i="13"/>
  <c r="Y9" i="13"/>
  <c r="Y6" i="13"/>
  <c r="Y5" i="13"/>
  <c r="H22" i="13"/>
  <c r="I22" i="13" s="1"/>
  <c r="H21" i="13"/>
  <c r="L21" i="13" s="1"/>
  <c r="H20" i="13"/>
  <c r="L20" i="13" s="1"/>
  <c r="H19" i="13"/>
  <c r="I19" i="13" s="1"/>
  <c r="H18" i="13"/>
  <c r="L18" i="13" s="1"/>
  <c r="H17" i="13"/>
  <c r="L17" i="13" s="1"/>
  <c r="H16" i="13"/>
  <c r="L16" i="13" s="1"/>
  <c r="H15" i="13"/>
  <c r="L15" i="13" s="1"/>
  <c r="H14" i="13"/>
  <c r="I14" i="13" s="1"/>
  <c r="H13" i="13"/>
  <c r="L13" i="13" s="1"/>
  <c r="H12" i="13"/>
  <c r="L12" i="13" s="1"/>
  <c r="H11" i="13"/>
  <c r="I11" i="13" s="1"/>
  <c r="H9" i="13"/>
  <c r="I9" i="13" s="1"/>
  <c r="H8" i="13"/>
  <c r="I8" i="13" s="1"/>
  <c r="X8" i="13" s="1"/>
  <c r="H7" i="13"/>
  <c r="I7" i="13" s="1"/>
  <c r="I6" i="13"/>
  <c r="L5" i="13"/>
  <c r="R22" i="13"/>
  <c r="R21" i="13"/>
  <c r="R20" i="13"/>
  <c r="R19" i="13"/>
  <c r="R18" i="13"/>
  <c r="R17" i="13"/>
  <c r="R16" i="13"/>
  <c r="R15" i="13"/>
  <c r="R14" i="13"/>
  <c r="R13" i="13"/>
  <c r="R12" i="13"/>
  <c r="R11" i="13"/>
  <c r="R9" i="13"/>
  <c r="R8" i="13"/>
  <c r="R7" i="13"/>
  <c r="R6" i="13"/>
  <c r="R5" i="13"/>
  <c r="K6" i="13"/>
  <c r="K22" i="13"/>
  <c r="K21" i="13"/>
  <c r="K20" i="13"/>
  <c r="K19" i="13"/>
  <c r="K18" i="13"/>
  <c r="K17" i="13"/>
  <c r="K16" i="13"/>
  <c r="K15" i="13"/>
  <c r="K14" i="13"/>
  <c r="K13" i="13"/>
  <c r="K12" i="13"/>
  <c r="K11" i="13"/>
  <c r="K9" i="13"/>
  <c r="K8" i="13"/>
  <c r="K7" i="13"/>
  <c r="Y7" i="13" s="1"/>
  <c r="K5" i="13"/>
  <c r="V11" i="13" l="1"/>
  <c r="X11" i="13" s="1"/>
  <c r="L11" i="13"/>
  <c r="L22" i="13"/>
  <c r="I18" i="13"/>
  <c r="V18" i="13" s="1"/>
  <c r="X18" i="13" s="1"/>
  <c r="V7" i="13"/>
  <c r="X7" i="13" s="1"/>
  <c r="V22" i="13"/>
  <c r="X22" i="13" s="1"/>
  <c r="I16" i="13"/>
  <c r="V16" i="13" s="1"/>
  <c r="X16" i="13" s="1"/>
  <c r="V14" i="13"/>
  <c r="X14" i="13" s="1"/>
  <c r="V19" i="13"/>
  <c r="X19" i="13" s="1"/>
  <c r="I17" i="13"/>
  <c r="V17" i="13" s="1"/>
  <c r="X17" i="13" s="1"/>
  <c r="V9" i="13"/>
  <c r="X9" i="13" s="1"/>
  <c r="V6" i="13"/>
  <c r="X6" i="13" s="1"/>
  <c r="Y8" i="13"/>
  <c r="I20" i="13"/>
  <c r="V20" i="13" s="1"/>
  <c r="X20" i="13" s="1"/>
  <c r="L19" i="13"/>
  <c r="I13" i="13"/>
  <c r="V13" i="13" s="1"/>
  <c r="X13" i="13" s="1"/>
  <c r="I21" i="13"/>
  <c r="V21" i="13" s="1"/>
  <c r="X21" i="13" s="1"/>
  <c r="I15" i="13"/>
  <c r="V15" i="13" s="1"/>
  <c r="X15" i="13" s="1"/>
  <c r="L14" i="13"/>
  <c r="I12" i="13"/>
  <c r="V12" i="13" s="1"/>
  <c r="X12" i="13" s="1"/>
  <c r="L7" i="13"/>
  <c r="L9" i="13"/>
  <c r="L8" i="13"/>
  <c r="L6" i="13"/>
  <c r="I5" i="13"/>
  <c r="V5" i="13" l="1"/>
  <c r="X5" i="13" s="1"/>
</calcChain>
</file>

<file path=xl/sharedStrings.xml><?xml version="1.0" encoding="utf-8"?>
<sst xmlns="http://schemas.openxmlformats.org/spreadsheetml/2006/main" count="659" uniqueCount="298">
  <si>
    <t>OBJETIVO:</t>
  </si>
  <si>
    <t>Implementar acciones de control y seguimiento que permitan al Banco Inmobiliario de Floridablanca - BIF, administrar la probabilidad de ocurrencia de los eventos de riesgo identificados en el Mapa de Riesgos de Corrupción.</t>
  </si>
  <si>
    <t>RECURSOS:</t>
  </si>
  <si>
    <t>Los recursos asignados a la Gestión del Riesgo de Corrupción se encuentran representados en el talento humano vinculado al Banco Inmobiliario de Floridablanca - BIF (línea estratégica, líderes de proceso y demás funcionarios que componen las diferentes líneas de defensa).</t>
  </si>
  <si>
    <t xml:space="preserve">
Regresar al INICIO</t>
  </si>
  <si>
    <t>SUBCOMPONENTE</t>
  </si>
  <si>
    <t>ACTIVIDAD</t>
  </si>
  <si>
    <t>META / PRODUCTO</t>
  </si>
  <si>
    <t>RESPONSABLE</t>
  </si>
  <si>
    <t>FECHA 
INICIAL</t>
  </si>
  <si>
    <t>FECHA 
FINAL</t>
  </si>
  <si>
    <t>Política de Administración de Riesgos</t>
  </si>
  <si>
    <t>Construcción del Mapa de Riesgos de Corrupción</t>
  </si>
  <si>
    <t>Seguimiento</t>
  </si>
  <si>
    <t>TRÁMITE, PROCESO O PROCEDIMIENTO</t>
  </si>
  <si>
    <t>ESTADO</t>
  </si>
  <si>
    <t>TIPO DE RACIONALIZACIÓN</t>
  </si>
  <si>
    <t>ACCIÓN ESPECÍFICA DE RACIONALIZACIÓN</t>
  </si>
  <si>
    <t>SITUACIÓN ACTUAL</t>
  </si>
  <si>
    <t>DESCRIPCIÓN DE LA MEJORA A REALIZAR AL TRÁMITE, PROCESO O PROCEDIMIENTO</t>
  </si>
  <si>
    <t>BENEFICIO AL CIUDADANO Y/O ENTIDAD</t>
  </si>
  <si>
    <t>Ejecutar acciones orientadas a la simplificación, estandarización, optimización, automatización y eliminación de aquellos trámites o procedimientos que sean innecesarios, logrando más eficiencia y efectividad en la prestación de los servicios.</t>
  </si>
  <si>
    <t>Los recursos asignados a la Estrategia Antitrámites se encuentran representados en el talento humano vinculado al Banco Inmobiliario de Floridablanca - BIF.</t>
  </si>
  <si>
    <t>Los recursos asignados al Componente Rendición de Cuentas a la Ciudadanía se encuentran representados en el talento humano vinculado al Banco Inmobiliario de Floridablanca - BIF.</t>
  </si>
  <si>
    <t>Los recursos asignados al Componente Mejoramiento de la Atención al Ciudadano se encuentran representados en el talento humano vinculado al Banco Inmobiliario de Floridablanca - BIF.</t>
  </si>
  <si>
    <t>Los recursos asignados al Componente "Transparencia y Acceso a la Información" se encuentran representados en el talento humano vinculado al Banco Inmobiliario de Floridablanca - BIF, así como los recursos presupuestales necesarios para el mantenimiento de la página web de la Entidad y los demás canales de acceso y divulgación de información.</t>
  </si>
  <si>
    <t>Garantizar el derecho fundamental de acceso a la información pública regulado por la Ley 1712 de 2014 y el Decreto 103 de 2015, observando los principios de transparencia, buena fe, facilitación, no discriminación, gratuidad, divulgación proactiva y demás relacionados.</t>
  </si>
  <si>
    <t>Combatir y prevenir la corrupción mediante la promoción de los acuerdos y protocolos éticos establecidos en el Código de Integridad, que sirvan para establecer parámetros de comportamiento en la actuación de los servidores públicos.</t>
  </si>
  <si>
    <t>Los recursos asignados al Componente "Otras Iniciativas Adicionales" se encuentran representados en el talento humano vinculado al Banco Inmobiliario de Floridablanca - BIF, especialmente el Profesional Especializado del Área Administrativa - Talento Humano.</t>
  </si>
  <si>
    <t>Actualmente, el Banco Inmobiliario de Floridablanca - BIF ha registrado dos (2) trámites ante el SUIT "Incorporación y entrega de las áreas de cesión a favor del municipio" y "Matrícula de arrendadores". De acuerdo con la información allí registrada, ninguno de los trámites se puede realizar en línea y en los dos (2) casos se requiere radicar documentos de forma presencial.</t>
  </si>
  <si>
    <t>Incorporación y entrega de las áreas de cesión a favor del municipio.</t>
  </si>
  <si>
    <t>Matrícula de arrendadores.</t>
  </si>
  <si>
    <t>Inscrito</t>
  </si>
  <si>
    <t>FECHA INICIAL</t>
  </si>
  <si>
    <t>Aprestamiento institucional para promover la rendición de cuentas</t>
  </si>
  <si>
    <t>Preparación para la rendición de cuentas</t>
  </si>
  <si>
    <t>Dirección General
Secretaría General y Administrativa</t>
  </si>
  <si>
    <t>Designación de un equipo de trabajo interno para que lidere el proceso de rendición de cuentas de la Entidad.</t>
  </si>
  <si>
    <t>PROCESO</t>
  </si>
  <si>
    <t>RIESGO DE CORRUPCIÓN</t>
  </si>
  <si>
    <t>CLASIFICACIÓN DEL RIESGO</t>
  </si>
  <si>
    <t>PROBABILIDAD 
INHERENTE</t>
  </si>
  <si>
    <t>%</t>
  </si>
  <si>
    <t>ZONA DE RIESGO INHERENTE</t>
  </si>
  <si>
    <t>PARTE N° 1 - IDENTIFICACIÓN DEL RIESGO DE CORRUPCIÓN</t>
  </si>
  <si>
    <t>DESCRIPCIÓN DEL CONTROL</t>
  </si>
  <si>
    <t>AFECTACIÓN</t>
  </si>
  <si>
    <t>Probabilidad</t>
  </si>
  <si>
    <t>Impacto</t>
  </si>
  <si>
    <t>Tipo</t>
  </si>
  <si>
    <t>Cómo se Implementa</t>
  </si>
  <si>
    <t>Frecuencia</t>
  </si>
  <si>
    <t>Evidencia</t>
  </si>
  <si>
    <t>PROBABILIDAD RESIDUAL</t>
  </si>
  <si>
    <t>PROBABILIDAD RESIDUAL 
FINAL</t>
  </si>
  <si>
    <t>ZONA 
DE RIESGO 
FINAL</t>
  </si>
  <si>
    <t>PARTE N° 2 - VALORACIÓN DEL RIESGO</t>
  </si>
  <si>
    <t>PLAN DE ACCIÓN</t>
  </si>
  <si>
    <t>FECHA IMPLEMENTACIÓN</t>
  </si>
  <si>
    <t>PARTE N° 3 - PLANES DE ACCIÓN (APLICAN PARA LA OPCIÓN DE TRATAMIENTO "REDUCIR")</t>
  </si>
  <si>
    <t>Dirección Estratégica</t>
  </si>
  <si>
    <t>Comunicación Estratégica</t>
  </si>
  <si>
    <t>Planes</t>
  </si>
  <si>
    <t>Gestión de Administración de Inmuebles Municipales</t>
  </si>
  <si>
    <t>Gestión de Vivienda de Interés Social</t>
  </si>
  <si>
    <t>Gestión de Proyectos</t>
  </si>
  <si>
    <t>Gestión Territorial</t>
  </si>
  <si>
    <t>Gestión de Control de Actvidad Inmobiliaria</t>
  </si>
  <si>
    <t>Sistemas</t>
  </si>
  <si>
    <t>Gestión Documental y Archivo</t>
  </si>
  <si>
    <t>Secretaría General y Administrativa</t>
  </si>
  <si>
    <t>Control Interno</t>
  </si>
  <si>
    <t>Gestión Jurídica</t>
  </si>
  <si>
    <t>Gestión de Talento Humano</t>
  </si>
  <si>
    <t>Gestión Financiera</t>
  </si>
  <si>
    <t>Gestión de Almacén e Inventarios</t>
  </si>
  <si>
    <t>Fraude externo</t>
  </si>
  <si>
    <t>Fraude interno</t>
  </si>
  <si>
    <t>Fallas tecnológicas</t>
  </si>
  <si>
    <t>Relaciones laborales</t>
  </si>
  <si>
    <t>Ejecución y administración de procesos</t>
  </si>
  <si>
    <t>Usuarios, productos y prácticas</t>
  </si>
  <si>
    <t>Daños a activos fijos / eventos externos</t>
  </si>
  <si>
    <t>Máximo dos (2) veces por año.</t>
  </si>
  <si>
    <t>Entre tres (3) y veinticuatro (24) veces por año.</t>
  </si>
  <si>
    <t>Entre veinticinco (25) y quinientas (500) veces por año.</t>
  </si>
  <si>
    <t>Más de cinco mil (5000) veces por año.</t>
  </si>
  <si>
    <t>Entre quinientas una (501) y cinco mil (5000) veces por año.</t>
  </si>
  <si>
    <t>Menor</t>
  </si>
  <si>
    <t>Moderado</t>
  </si>
  <si>
    <t>Mayor</t>
  </si>
  <si>
    <t>Catastrófico</t>
  </si>
  <si>
    <t>Leve</t>
  </si>
  <si>
    <t>FRECUENCIA  ACTIVIDAD 
CONLLEVA AL RIESGO (AÑO)</t>
  </si>
  <si>
    <t>Si</t>
  </si>
  <si>
    <t>-</t>
  </si>
  <si>
    <t>Se 
Documenta</t>
  </si>
  <si>
    <t>Preventivo
25%</t>
  </si>
  <si>
    <t>Detectivo
15%</t>
  </si>
  <si>
    <t>Correctivo
10%</t>
  </si>
  <si>
    <t>Manual
15%</t>
  </si>
  <si>
    <t>Automático
25%</t>
  </si>
  <si>
    <r>
      <t xml:space="preserve">IMPACTO INHERENTE </t>
    </r>
    <r>
      <rPr>
        <i/>
        <sz val="10"/>
        <color rgb="FFC00000"/>
        <rFont val="Calibri"/>
        <family val="2"/>
        <scheme val="minor"/>
      </rPr>
      <t>(moderado, mayor o catastrófico)</t>
    </r>
  </si>
  <si>
    <t>ATRIBUTOS DE EFICIENCIA</t>
  </si>
  <si>
    <t>ATRIBUTOS INFORMATIVOS</t>
  </si>
  <si>
    <t>Sin Documentar</t>
  </si>
  <si>
    <t>Continua</t>
  </si>
  <si>
    <t>Aleatoria</t>
  </si>
  <si>
    <t>Con registro</t>
  </si>
  <si>
    <t>Sin registro</t>
  </si>
  <si>
    <t>Calificación 
%</t>
  </si>
  <si>
    <t>Muy Baja</t>
  </si>
  <si>
    <t>Baja</t>
  </si>
  <si>
    <t>Media / Moderada</t>
  </si>
  <si>
    <t>Muy Alta</t>
  </si>
  <si>
    <t>Alta</t>
  </si>
  <si>
    <r>
      <t xml:space="preserve">TRATAMIENTO
</t>
    </r>
    <r>
      <rPr>
        <i/>
        <sz val="10"/>
        <color rgb="FFC00000"/>
        <rFont val="Calibri"/>
        <family val="2"/>
        <scheme val="minor"/>
      </rPr>
      <t>(nunca "aceptar" para riesgos de corrupción)</t>
    </r>
  </si>
  <si>
    <t>(moderado, mayor o catastrófico)</t>
  </si>
  <si>
    <t>IMPACTO 
RESIDUAL FINAL</t>
  </si>
  <si>
    <t xml:space="preserve">IMPACTO 
RESIDUAL </t>
  </si>
  <si>
    <t>DIAGNÓSTICO:</t>
  </si>
  <si>
    <t>Promoción de Acuerdos, Compromisos y Protocolos Éticos</t>
  </si>
  <si>
    <t>BIF2021*</t>
  </si>
  <si>
    <t>Uso de incentivos para el favorecimiento de terceros debido a abuso de confianza del funcionario y/o contratista.</t>
  </si>
  <si>
    <t>Realizar las modificaciones al presupuesto de la entidad sin aportar los soportes necesarios favoreciendo el pago de cuentas a terceros.</t>
  </si>
  <si>
    <t>Seguimiento de los procedimientos correspondientes para las modificaciones del presupuesto de la entidad.</t>
  </si>
  <si>
    <t>Que todos los estudios realizados sean direccionados por los parámetros estipulados en el manual de contratación, de acuerdo con la Ley y los requisitos técnicos, de igual manera que estén ajustados al proyecto formulado.</t>
  </si>
  <si>
    <t>Debilidad en la planeación contractual institucional al no identificar claramente las necesidades de contratación.</t>
  </si>
  <si>
    <t>Debilidad en el proceso de verificación de los soportes de los procesos contractuales debido a tráfico de influencias para favorecer a terceras personas.</t>
  </si>
  <si>
    <t>Debilidad en el proceso de verificación de cumplimiento de las obligaciones contractuales debido a escaso personal de planta para la realización de la supervisión de los contratos.</t>
  </si>
  <si>
    <t>Mediante actos notificar el personal que se encargara de la supervisión de los contratos.</t>
  </si>
  <si>
    <t>Direccionamiento de los procesos de vinculación de personal a favor de terceros, debido a intereses personales.</t>
  </si>
  <si>
    <t>Proveer mediante el sistema de carrera los empleos de la Entidad a través de la Comisión Nacional del Servicio Civil.</t>
  </si>
  <si>
    <t>Aprobación de la adquisición de bienes sin cumplir con las especificaciones técnicas requeridas en favor de un proveedor determinado, debido a deficiencias y manipulación de los estudios previos.</t>
  </si>
  <si>
    <t>Manipular la organización de la documentación producida y recibida por la entidad, para favorecer a terceros, generando así la pérdida de información institucional e histórica de la Entidad.</t>
  </si>
  <si>
    <t>Fortalecer el procesos de gestión documental con los funcionarios de la administración.</t>
  </si>
  <si>
    <t>Aceptar 
el Riesgo</t>
  </si>
  <si>
    <t>Reducir 
el Riesgo</t>
  </si>
  <si>
    <t>Evitar 
el Riesgo</t>
  </si>
  <si>
    <t>Compartir 
el Riesgo</t>
  </si>
  <si>
    <t>PERIODICIDAD DEL SEGUIMIENTO</t>
  </si>
  <si>
    <t>Cuatrimestral</t>
  </si>
  <si>
    <t>Diario</t>
  </si>
  <si>
    <t>Base de datos con la información de los traslados presupuestales realizados
(Valor de los traslados realizados / Valor del presupuesto de la vigencia) * 100%</t>
  </si>
  <si>
    <t>Monitoreo de los requisitos legales de cada contrato (N° de monitoreos realizados)</t>
  </si>
  <si>
    <t>Verificación legal de los documentos soportes del contratista (Documentos verificados de las hojas de vida)</t>
  </si>
  <si>
    <t>Anual</t>
  </si>
  <si>
    <t>Realizar el acuerdo de convocatoria con la CNSC. Actualización del manual de funciones y su contenido. Reportar las vacantes definitivas
a la CNSC.</t>
  </si>
  <si>
    <t>Actas y listados de asistencia a las capacitaciones y/o socializaciones en temas de gestión documental.</t>
  </si>
  <si>
    <t>FECHA 
DE CORTE:</t>
  </si>
  <si>
    <t>SEGUIMIENTO SEGUNDA LÍNEA DE DEFENSA</t>
  </si>
  <si>
    <t>Aunque la Entidad cuenta con los elementos normativos aplicables en materia de gestión del riesgo, es necesario verifciar que los mismos se encuentren alineados con la nueva GUÍA PARA LA ADMINISTRACIÓN DEL RIESGO Y EL DISEÑO DE CONTROLES EN ENTIDADES PÚBLICAS (Versión 5) emitida en el mes de diciembre de 2020.</t>
  </si>
  <si>
    <t>Un (1) Mapa de Riesgos de Corrupción (MRC) elaborado y aprobado.</t>
  </si>
  <si>
    <t>Una (1) actividad de socialización sobre la estructura y responsabilidades del PAAC y el MRC.</t>
  </si>
  <si>
    <t>Profesional Especializado - 
Control Interno</t>
  </si>
  <si>
    <t>Racionalización 
Administrativa</t>
  </si>
  <si>
    <t>Inscripción 
de Trámite</t>
  </si>
  <si>
    <t>Racionalización 
Normativa</t>
  </si>
  <si>
    <t>Racionalización 
Tecnológica</t>
  </si>
  <si>
    <t>Inscrito y Publicado en SUIT</t>
  </si>
  <si>
    <t>Promover a través de la página web, redes sociales y diferentes medios, la invitacion a los usuarios y grupos de interés a participar en la Audiencia Publica de Rendición de Cuentas.</t>
  </si>
  <si>
    <t>Profesional Universitario - 
Gestión de TIC'S</t>
  </si>
  <si>
    <t>Ejecución y evaluación de la estrategia de rendición de cuentas</t>
  </si>
  <si>
    <t>Dirección General</t>
  </si>
  <si>
    <t>Evidencia de Participación del BIF en la Audiencia Pública</t>
  </si>
  <si>
    <t>Talento 
Humano</t>
  </si>
  <si>
    <t>Una (1) campaña realizada.</t>
  </si>
  <si>
    <t>Profesional Especializado - Talento Humano</t>
  </si>
  <si>
    <t xml:space="preserve">Garantizar el acceso de los ciudadanos a los trámites y servicios del Banco Inmobiliario de Floridablanca - BIF conforme a los principios de información completa, clara, consistente, con altos niveles de calidad, oportunidad en el servicio y  ajuste a las necesidades, realidades y expectativas del ciudadano. </t>
  </si>
  <si>
    <t>En los años anteriores (y se proyecta igual en el actual) el Banco Inmobiliario de Floridablanca - BIF se adhiere a la Estrategia de Rendición de Cuentas determinada por la Administración Municipal de Floridablanca.</t>
  </si>
  <si>
    <t xml:space="preserve">Mínimo una (1) reunión del grupo de trabajo designado </t>
  </si>
  <si>
    <t>Coordinación de Actividades a través de los medios logísticos determinados para ello.</t>
  </si>
  <si>
    <t>Mínimo dos (2) publicaciones o invitaciones a través de redes sociales y página web (una en cada medio).</t>
  </si>
  <si>
    <t>Doce (12) estados financieros elaborados y publicados dentro del mes siguiente a su fecha de corte.</t>
  </si>
  <si>
    <t>Doce (12) ejecuciones presupuestales elaboradas y publicadas dentro del mes siguiente a su fecha de corte.</t>
  </si>
  <si>
    <t>Profesional Universitario - Gestión Contable</t>
  </si>
  <si>
    <t>Lineamientos de Transparencia Activa</t>
  </si>
  <si>
    <t>Lineamientos de Transparencia Pasiva</t>
  </si>
  <si>
    <t>Actualización constante de informes, reportes y en general, de cualquier tipo de información que deba ser publicada en la sección de "TRANSPARENCIA".</t>
  </si>
  <si>
    <t>Información de Ley debidamente publicada, previa solicitud del usuario responsable.</t>
  </si>
  <si>
    <t>Citerios Diferenciales de Accesibilidad</t>
  </si>
  <si>
    <t>Página web disponible con cumplimiento de criterios AAA</t>
  </si>
  <si>
    <t>Monitoreo del Acceso a la Información Pública</t>
  </si>
  <si>
    <t>Dos (2) informes semestrales emitidos y publicados.</t>
  </si>
  <si>
    <t>Instrumentos de Gestión de la Información</t>
  </si>
  <si>
    <t>Garantizar la publicidad (y actualización, si llegara a ser necesaria) del inventario de activos de información.</t>
  </si>
  <si>
    <t>Inventario de activos de información actualizado y publicado.</t>
  </si>
  <si>
    <t>Fortalecimiento de los Canales de Atención</t>
  </si>
  <si>
    <t>Llevar a cabo una campaña estimulando a la ciudadanía para usar el chat virtual dispuesto por la Entidad.</t>
  </si>
  <si>
    <t>Relacionamiento 
con el Ciudadano</t>
  </si>
  <si>
    <t>Realizar dos (2) encuestas de percepción (una cada semestre) dirigida a los ciudadanos, mediante la cual se indague acerca de la calidad y accesibilidad de los trámites y servicios prestados por la Entidad.</t>
  </si>
  <si>
    <t>Dos (2) encuestas formuladas y tabuladas.</t>
  </si>
  <si>
    <t>Normativo 
y Procedimental</t>
  </si>
  <si>
    <t>Posibilidad de que un auditor oculte, distorsione o tergiverse, situaciones observadas en desarrollo de las diferentes auditorías internas, con el objetivo de favorecer a un tercero y/o a cambio de un beneficio personal.</t>
  </si>
  <si>
    <t>Profesional Universitario - 
Gestion Financiera</t>
  </si>
  <si>
    <t>Profesional Especializado -  
Talento Humano</t>
  </si>
  <si>
    <t>Técnico Operativo - 
Almacén e Inventarios</t>
  </si>
  <si>
    <t>Técnico Operativo -
Gestión Documental</t>
  </si>
  <si>
    <t>Profesional Especializado -  
Control Interno</t>
  </si>
  <si>
    <t>Profesional Universitario - 
Gestión Financiera</t>
  </si>
  <si>
    <t>Garantizar que la página web de la Entidad cumpla con los criterios de accesibilidad AAA.</t>
  </si>
  <si>
    <t>Pérdida de la informacion por mala custodia de los archivos de gestión con el objetivo de obtener un beneficio personal.</t>
  </si>
  <si>
    <t>Implementar un software para el manejo de los expedientes urbanos.</t>
  </si>
  <si>
    <t>Dar cumplimiento de acuerdo con lo establecido en el  Art. 112 de la Ley 388 de 1997, expediente urbano.</t>
  </si>
  <si>
    <t>Técnico Operativo - 
Gestió urbana</t>
  </si>
  <si>
    <t>No contestar un requerimiento judicial en el tiempo solicitado, con el objetivo de beneficiar a un tercero de forma indebida.</t>
  </si>
  <si>
    <t>Generar una alerta que notifique al funcionario la proximidad del vencimiento.</t>
  </si>
  <si>
    <t>Profesional Universitario -
 Gestión Jurídica</t>
  </si>
  <si>
    <t>La no identificacion de la cartera real por concepto de arrendamientos buscando beneficiar de forma indebida a los terceros.</t>
  </si>
  <si>
    <t>Profesional Universitario - Gestión Financiera
Técnico Operativo 
 - Gestion Financiera</t>
  </si>
  <si>
    <t>Tener el proyecto y que no se desarrolle, las actividades del mismo.</t>
  </si>
  <si>
    <t>Gestionar a través de la Dirección General los recursos para la priorización de los proyectos.</t>
  </si>
  <si>
    <t>Constante actualización y gestión de los proyectos con la Dirección General y la Alcaldía Municipal.</t>
  </si>
  <si>
    <t>Profesional Universitario -Gestion de Proyectos</t>
  </si>
  <si>
    <t>Pérdida de artículos del almacén y elementos devolutivos.</t>
  </si>
  <si>
    <t>Tener un inventario actualizado y restringir el acceso al almacén.</t>
  </si>
  <si>
    <t>Realizar semestralmente el inventario de bodega e implementar seguridad para el almacén.</t>
  </si>
  <si>
    <t>Tecnico Operativo - 
 Gestion Financiera</t>
  </si>
  <si>
    <t>Semestral</t>
  </si>
  <si>
    <t>Manipulación de la información para beneficio propio o de un tercero.</t>
  </si>
  <si>
    <t>En caso de detectar alguna inconsistencia en una pieza de comunicación a publicar, el Profesional Universitario - Gestión TIC's comunicará al responsable de la información la situación, para que sea subsanada.</t>
  </si>
  <si>
    <t>Profesional Universitario - 
Gestión TIC's</t>
  </si>
  <si>
    <t>Mensual</t>
  </si>
  <si>
    <t>Pérdida de información para obtener beneficios propios o de un tercero.</t>
  </si>
  <si>
    <t>Se realizarán copias de seguridad en un disco duro externo.</t>
  </si>
  <si>
    <t>Otorgar subsidios para adquisición o mejoramiento de vivienda, a ciudadanos que no cumplan con los requisitos establecidos normativamente.</t>
  </si>
  <si>
    <t xml:space="preserve">Adopción de controles que aseguran que el beneficiario cumple con todos los reqquisitos establecidos en la Ley para hacerse acreedor a un subsidio. </t>
  </si>
  <si>
    <t>Profesional Universitario - Gestión de TIC's</t>
  </si>
  <si>
    <t>Racionalizar la totalidad del trámite, para lograr que el mismo se lleve a cabo de forma virtual.</t>
  </si>
  <si>
    <t>Establecer canales de atención virtual para la realización del trámite.</t>
  </si>
  <si>
    <t>Establecer canales de atención virtual para los pasos 2 y 3 del trámite.</t>
  </si>
  <si>
    <t>No tener que asistir presencialmente a la Entidad para la radicación de documentos.</t>
  </si>
  <si>
    <t>No tener que asistir presencialmente a la Entidad para realizar el trámite.</t>
  </si>
  <si>
    <t>Publicar el Plan Anticorrupción y de Atención al Ciudadano "PAAC" 2022 y el Mapa de Riesgos de Corrupción "MRC" 2022 en el sitio web de la Entidad.</t>
  </si>
  <si>
    <t>A traves del sistema interno de correspondencia VENTANAL generar una alerta para el funcionario responsable de proyectar la respuesta.</t>
  </si>
  <si>
    <t>En el Plan Anual de Adquisiciones se incluyó la adquisición de licenciaS CAL que permitirán controlar los protocolos de seguridad de la Entidad evitando así la pérdida de información y realizar copia de seguridad a los equipos.</t>
  </si>
  <si>
    <t>Establecer mecanismos de verificación, selectiva, Portal Transaccional SECOP II.</t>
  </si>
  <si>
    <t>Cada funcionario designado como Supervisor deberá dar cumplimiento al Acto Administrativo de delegación de supervisión con fundamento art. 83 de la Ley 1474 de 2011.
(N° de funcionarios notificados para ejercer la supervisión de los contratos / N° de convenios y/o contratos suscritos por el BIF).</t>
  </si>
  <si>
    <t xml:space="preserve">
Tener registro de control de pagos (Informes de Gestion Financiera).</t>
  </si>
  <si>
    <t>Soportes financieros acordes a pagos realizados.</t>
  </si>
  <si>
    <t>Cotejar que la información del Módulo de cartera sea congruente con la información contable.</t>
  </si>
  <si>
    <t>Elaboración mensual de cociliaciones por deudores, de la información contable Vrs. Información de cartera</t>
  </si>
  <si>
    <t>Requerir la información a publicar a travez del correo elelcrónico para tener evidencia y  verificar la coherencia entre la información remitida y divulgada, y de igual froma revisar la información de forma previa a su publicación en la página web de la Entidad.</t>
  </si>
  <si>
    <t>El Supervisor del contrato y el Responsable del Almacén verifica que los bienes y/o servicios adquiridos cumplan con las especificaciones técnicas estableidas en el proceso contractual.</t>
  </si>
  <si>
    <t>El  responsable del proceso de contratación debe informar al Ténico de Almacén  sobre los contratos de adquisición de bienes y servicios para que verifique con el Supervisor del Contrato el cumplimiento de las especificacione técnicas para dar ingreso al almacén.</t>
  </si>
  <si>
    <t>Verificar que los auditores cumplan con los requisitos establecidos para el ejercicio de la auditoria de acuerdo a la normatividad vigente.</t>
  </si>
  <si>
    <t>Mantener actualizado el Código del Auditor y socializarlo con los auditores.</t>
  </si>
  <si>
    <t>Secretaría General</t>
  </si>
  <si>
    <t>Una (1) actividad de sensibilización en relación con el Mapa de Riesgos</t>
  </si>
  <si>
    <t xml:space="preserve">Secretaría General </t>
  </si>
  <si>
    <t>Un (1) Mapa de Riesgos debidamente publicado</t>
  </si>
  <si>
    <t>Coordinar con la Administración Municipal de Floridablanca las acciones previas a realizar en el Marco de la Estrategia de Rendición de Cuentas determinada por la Alcaldía y la entidad.</t>
  </si>
  <si>
    <t>Normalmente, el Banco Inmobiliario de Floridablanca - BIF cuenta con cinco (5) mecanismos para la atención al ciudadano.</t>
  </si>
  <si>
    <r>
      <t xml:space="preserve">La Entidad cuenta en su página web con la sección "Transparencia y Acceso a la Información", a través de la cual se publica de forma proactiva la información pública regulada por la Ley 1712 de 2014 y el Decreto 103 de 2015. Último FURAG </t>
    </r>
    <r>
      <rPr>
        <b/>
        <i/>
        <sz val="11"/>
        <color theme="1"/>
        <rFont val="Calibri"/>
        <family val="2"/>
        <scheme val="minor"/>
      </rPr>
      <t>"D5-Información y Comunicación"</t>
    </r>
    <r>
      <rPr>
        <sz val="11"/>
        <color theme="1"/>
        <rFont val="Calibri"/>
        <family val="2"/>
        <scheme val="minor"/>
      </rPr>
      <t>: Calificación de 74.3</t>
    </r>
  </si>
  <si>
    <t xml:space="preserve">El Banco Inmobiliario de Floridablanca - BIF cuenta con un Código de Integridad adoptado en el año 2018 y divulgado periódicamente al recurso humano de la Entidad y con una Política para la Gestión de los Conflictos de Interés. No se ha logrado que el 100% de los funcionarios culminen satisfactoriamente el Curso de Integridad, Transparencia y Lucha Contra la Corrupción. </t>
  </si>
  <si>
    <t>Gestionar ante el SUIT la viabilidad para racionalizar los pasos N° 2 y 3 del trámite (Radicación de  Documentos y Notificación de la Respuesta), para constatar que se puedan realizar de forma 100% virtual.</t>
  </si>
  <si>
    <r>
      <t xml:space="preserve">PLAN ANTICORRUPCIÓN Y DE ATENCIÓN AL CIUDADANO - VIGENCIA 2023
Componente 1: </t>
    </r>
    <r>
      <rPr>
        <sz val="11"/>
        <color theme="1"/>
        <rFont val="Calibri"/>
        <family val="2"/>
        <scheme val="minor"/>
      </rPr>
      <t>Gestión del Riesgo de Corrupción</t>
    </r>
  </si>
  <si>
    <t>Socializar el Mapa de Riesgos del Banco Inmobiliario de Floridablanca - BIF con base en la GUÍA PARA LA ADMINISTRACIÓN DEL RIESGO Y EL DISEÑO DE CONTROLES EN ENTIDADES PÚBLICAS (Versión 5).</t>
  </si>
  <si>
    <t>Un (1) Mapa de Riegos Socializado</t>
  </si>
  <si>
    <t>Realizar seguimiento al Mapa de Riesgos del Banco Inmobiliario de Floridablanca</t>
  </si>
  <si>
    <t>Publicar el Mapa de Riesgos en el sitio web de la Entidad y su seguimiento.</t>
  </si>
  <si>
    <r>
      <t xml:space="preserve">De acuerdo con lo establecido en el documento " Estrategias para la Construcción del Plan Anticorrupción y de Atención al Ciudadano (V2, 2015), realizar tres (3) seguimientos al PAAC 2021, así:
• </t>
    </r>
    <r>
      <rPr>
        <b/>
        <sz val="11"/>
        <color theme="1"/>
        <rFont val="Calibri"/>
        <family val="2"/>
        <scheme val="minor"/>
      </rPr>
      <t>Corte a 30-Abr-2023:</t>
    </r>
    <r>
      <rPr>
        <sz val="11"/>
        <color theme="1"/>
        <rFont val="Calibri"/>
        <family val="2"/>
        <scheme val="minor"/>
      </rPr>
      <t xml:space="preserve"> Publicación en May-2023.
• </t>
    </r>
    <r>
      <rPr>
        <b/>
        <sz val="11"/>
        <color theme="1"/>
        <rFont val="Calibri"/>
        <family val="2"/>
        <scheme val="minor"/>
      </rPr>
      <t xml:space="preserve">Corte a 31-Ago-2023: </t>
    </r>
    <r>
      <rPr>
        <sz val="11"/>
        <color theme="1"/>
        <rFont val="Calibri"/>
        <family val="2"/>
        <scheme val="minor"/>
      </rPr>
      <t xml:space="preserve">Publicación en Sep-2023.
• </t>
    </r>
    <r>
      <rPr>
        <b/>
        <sz val="11"/>
        <color theme="1"/>
        <rFont val="Calibri"/>
        <family val="2"/>
        <scheme val="minor"/>
      </rPr>
      <t xml:space="preserve">Corte a 31-Dic-2023: </t>
    </r>
    <r>
      <rPr>
        <sz val="11"/>
        <color theme="1"/>
        <rFont val="Calibri"/>
        <family val="2"/>
        <scheme val="minor"/>
      </rPr>
      <t>Publicación en Ene-2024.</t>
    </r>
  </si>
  <si>
    <r>
      <t xml:space="preserve">PLAN ANTICORRUPCIÓN Y DE ATENCIÓN AL CIUDADANO - VIGENCIA 2023
Componente 2: </t>
    </r>
    <r>
      <rPr>
        <sz val="11"/>
        <color theme="1"/>
        <rFont val="Calibri"/>
        <family val="2"/>
        <scheme val="minor"/>
      </rPr>
      <t>Estrategia Antitrámites</t>
    </r>
  </si>
  <si>
    <t>Gestionar la elaboración de un informe que presente la gestión y resultados del Banco Inmobiliario de Floridablanca durante la vigencia 2023.</t>
  </si>
  <si>
    <t>Un (1) Informe de Gestión y Resultados 2023, debidamente elaborado.</t>
  </si>
  <si>
    <t>Realizar  Audiencia Pública de Rendición de Cuentas  del Banco Inmobiliario de Floridablanca en los medios establecidos por la entidad.</t>
  </si>
  <si>
    <r>
      <t xml:space="preserve">PLAN ANTICORRUPCIÓN Y DE ATENCIÓN AL CIUDADANO - VIGENCIA 2023
Componente 3: </t>
    </r>
    <r>
      <rPr>
        <sz val="11"/>
        <color theme="1"/>
        <rFont val="Calibri"/>
        <family val="2"/>
        <scheme val="minor"/>
      </rPr>
      <t>Rendición de Cuentas a la Ciudadanía</t>
    </r>
  </si>
  <si>
    <r>
      <t xml:space="preserve">PLAN ANTICORRUPCIÓN Y DE ATENCIÓN AL CIUDADANO - VIGENCIA 2023
Componente 4: </t>
    </r>
    <r>
      <rPr>
        <sz val="11"/>
        <color theme="1"/>
        <rFont val="Calibri"/>
        <family val="2"/>
        <scheme val="minor"/>
      </rPr>
      <t>Mejoramiento de la Atención al Ciudadano</t>
    </r>
  </si>
  <si>
    <t>Mantener y/o crear una estrategia de lenguaje claro</t>
  </si>
  <si>
    <t>Realizar acciones de capacitación y formación a servidores y contratistas.</t>
  </si>
  <si>
    <t>Una (1) Capacitación.</t>
  </si>
  <si>
    <t>Un (1) procedimiento actualizado</t>
  </si>
  <si>
    <t>Verificación semestral de la atención de las PQRSD y publicación del informe respectivo (el informe correspondiente al segundo semestre de 2023, será publicado en Ene-2024).</t>
  </si>
  <si>
    <t>Una (1) estrategia establecida.</t>
  </si>
  <si>
    <t>Secretaria General y Administrativa</t>
  </si>
  <si>
    <r>
      <t xml:space="preserve">PLAN ANTICORRUPCIÓN Y DE ATENCIÓN AL CIUDADANO - VIGENCIA 2023
Componente 5: </t>
    </r>
    <r>
      <rPr>
        <sz val="11"/>
        <color theme="1"/>
        <rFont val="Calibri"/>
        <family val="2"/>
        <scheme val="minor"/>
      </rPr>
      <t>Transparencia y Acceso a la Información</t>
    </r>
  </si>
  <si>
    <t>Consolidar, aprobar y publicar el Plan Anual de Adquisiciones (PAA) 2023.</t>
  </si>
  <si>
    <t>Elaborar, aprobar y publicar el Plan Anual de Auditoría 2023.</t>
  </si>
  <si>
    <t>Un (1) Plan Anual de Auditoría 2023 debidamente aprobado y publicado.</t>
  </si>
  <si>
    <t>Elaborar y publicar mensualmente los Estados Financieros de la Entidad (la información de Dic-2023 será publicada en Ene-2024).</t>
  </si>
  <si>
    <t>Elaborar y publicar la ejecución presupuestal de la Entidad (la información de Dic-2023 será publicada en Ene-2024).</t>
  </si>
  <si>
    <t>Implementar estrategias para socializar y apropiar el Código de Integridad</t>
  </si>
  <si>
    <t>Una (1) Estrategia implementada</t>
  </si>
  <si>
    <r>
      <t xml:space="preserve">PLAN ANTICORRUPCIÓN Y DE ATENCIÓN AL CIUDADANO - VIGENCIA 2022
Componente 6: </t>
    </r>
    <r>
      <rPr>
        <sz val="11"/>
        <color theme="1"/>
        <rFont val="Calibri"/>
        <family val="2"/>
        <scheme val="minor"/>
      </rPr>
      <t>Otras Iniciativas Adicionales</t>
    </r>
  </si>
  <si>
    <r>
      <t xml:space="preserve">PLAN ANTICORRUPCIÓN Y DE ATENCIÓN AL CIUDADANO - VIGENCIA 2023
ANEXO: </t>
    </r>
    <r>
      <rPr>
        <sz val="10"/>
        <color theme="1"/>
        <rFont val="Calibri"/>
        <family val="2"/>
        <scheme val="minor"/>
      </rPr>
      <t>Mapa de Riesgos de Corrupción (Parte 3)</t>
    </r>
  </si>
  <si>
    <r>
      <t xml:space="preserve">PLAN ANTICORRUPCIÓN Y DE ATENCIÓN AL CIUDADANO - VIGENCIA 2023
ANEXO: </t>
    </r>
    <r>
      <rPr>
        <sz val="10"/>
        <color theme="1"/>
        <rFont val="Calibri"/>
        <family val="2"/>
        <scheme val="minor"/>
      </rPr>
      <t>Mapa de Riesgos de Corrupción (Parte 2)</t>
    </r>
  </si>
  <si>
    <r>
      <t xml:space="preserve">PLAN ANTICORRUPCIÓN Y DE ATENCIÓN AL CIUDADANO - VIGENCIA 2023
ANEXO: </t>
    </r>
    <r>
      <rPr>
        <sz val="10"/>
        <color theme="1"/>
        <rFont val="Calibri"/>
        <family val="2"/>
        <scheme val="minor"/>
      </rPr>
      <t>Mapa de Riesgos de Corrupción (Parte 1)</t>
    </r>
  </si>
  <si>
    <t>Evaluar la ejecución de las actividades establecidas en el tercer componente del PAAC denominado "Rendición de Cuentas" con corte a 31-Dic-2023 (Informe generado y publicado en Ene-2024).</t>
  </si>
  <si>
    <t>Mantener actualizada la reglamentación inherente a otorgrar subsidios, socializada y publicada en la página web de la entidad</t>
  </si>
  <si>
    <t>Profesional Universitario- Gestión vivienda</t>
  </si>
  <si>
    <t>Tres (3) seguimientos al PAAC 2023 practicados y publicados (el último de los seguimiento será publicado en el mes de Ene-2024).</t>
  </si>
  <si>
    <t>Un (1) Informe de Seguimiento y/o Evaluación (generado y publicado en Ene-2024).</t>
  </si>
  <si>
    <t>Actualizar el procedimiento de respuesta a Peticiones, Quejas, Reclamos, Solicitudes y Denuncias</t>
  </si>
  <si>
    <t>Un (1) PAA - 2023 debidamente aprobado y publicado.</t>
  </si>
  <si>
    <t xml:space="preserve">Secretaría General y Administrativa- Gestión Juridica </t>
  </si>
  <si>
    <t>Un (1) PAAC 2023 y un (1) MRC 2023 debidamente publicados (empleando una herramienta integrada).</t>
  </si>
  <si>
    <t>En el marco del rol "Enfoque Hacia la Prevención" (Decreto 648 de 2017) llevar a cabo una actividad de sensibilización dirigida a los funcionarios de la Entidad, en relación con la estructura y composición del Mapa de Riesgos de Corrupción (y en general del PAAC 2023 del BIF), haciendo énfasis en sus responsabilidades individuales frente al mismo.</t>
  </si>
  <si>
    <t>Elaborar y aprobar el Mapa de Riesgos de Corrupción (como parte del PAAC 2023 del BIF) con base en la GUÍA PARA LA ADMINISTRACIÓN DEL RIESGO Y EL DISEÑO DE CONTROLES EN ENTIDADES PÚBLICAS (Versión 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</si>
</sst>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 #,##0.00_-;\-&quot;$&quot;\ * #,##0.00_-;_-&quot;$&quot;\ * &quot;-&quot;??_-;_-@_-"/>
    <numFmt numFmtId="164" formatCode="#,##0_ ;\-#,##0\ "/>
    <numFmt numFmtId="165" formatCode="dd/mm/yyyy;@"/>
    <numFmt numFmtId="166" formatCode="d/mm/yyyy;@"/>
  </numFmts>
  <fonts count="14" x14ac:knownFonts="1">
    <font>
      <sz val="11"/>
      <color theme="1"/>
      <name val="Calibri"/>
      <family val="2"/>
      <scheme val="minor"/>
    </font>
    <font>
      <b/>
      <sz val="11"/>
      <color theme="1"/>
      <name val="Calibri"/>
      <family val="2"/>
      <scheme val="minor"/>
    </font>
    <font>
      <sz val="10"/>
      <color theme="1"/>
      <name val="Arial"/>
      <family val="2"/>
    </font>
    <font>
      <sz val="11"/>
      <name val="Calibri"/>
      <family val="2"/>
      <scheme val="minor"/>
    </font>
    <font>
      <b/>
      <sz val="11"/>
      <color rgb="FFFF0000"/>
      <name val="Calibri"/>
      <family val="2"/>
      <scheme val="minor"/>
    </font>
    <font>
      <sz val="10"/>
      <name val="Calibri"/>
      <family val="2"/>
      <scheme val="minor"/>
    </font>
    <font>
      <b/>
      <sz val="10"/>
      <color theme="1"/>
      <name val="Calibri"/>
      <family val="2"/>
      <scheme val="minor"/>
    </font>
    <font>
      <sz val="10"/>
      <color theme="1"/>
      <name val="Calibri"/>
      <family val="2"/>
      <scheme val="minor"/>
    </font>
    <font>
      <sz val="11"/>
      <color theme="1"/>
      <name val="Calibri"/>
      <family val="2"/>
      <scheme val="minor"/>
    </font>
    <font>
      <i/>
      <sz val="10"/>
      <color rgb="FFC00000"/>
      <name val="Calibri"/>
      <family val="2"/>
      <scheme val="minor"/>
    </font>
    <font>
      <b/>
      <sz val="10"/>
      <name val="Calibri"/>
      <family val="2"/>
      <scheme val="minor"/>
    </font>
    <font>
      <i/>
      <sz val="10"/>
      <color rgb="FFFF0000"/>
      <name val="Calibri"/>
      <family val="2"/>
      <scheme val="minor"/>
    </font>
    <font>
      <sz val="11"/>
      <color theme="0"/>
      <name val="Calibri"/>
      <family val="2"/>
      <scheme val="minor"/>
    </font>
    <font>
      <b/>
      <i/>
      <sz val="11"/>
      <color theme="1"/>
      <name val="Calibri"/>
      <family val="2"/>
      <scheme val="minor"/>
    </font>
  </fonts>
  <fills count="8">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5" tint="0.59999389629810485"/>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s>
  <cellStyleXfs count="4">
    <xf numFmtId="0" fontId="0" fillId="0" borderId="0"/>
    <xf numFmtId="0" fontId="2" fillId="0" borderId="0"/>
    <xf numFmtId="9" fontId="8" fillId="0" borderId="0" applyFont="0" applyFill="0" applyBorder="0" applyAlignment="0" applyProtection="0"/>
    <xf numFmtId="44" fontId="8" fillId="0" borderId="0" applyFont="0" applyFill="0" applyBorder="0" applyAlignment="0" applyProtection="0"/>
  </cellStyleXfs>
  <cellXfs count="86">
    <xf numFmtId="0" fontId="0" fillId="0" borderId="0" xfId="0"/>
    <xf numFmtId="0" fontId="0" fillId="2" borderId="0" xfId="0" applyFill="1"/>
    <xf numFmtId="0" fontId="0" fillId="0" borderId="0" xfId="0" applyAlignment="1">
      <alignment vertical="center"/>
    </xf>
    <xf numFmtId="0" fontId="1" fillId="4" borderId="1" xfId="0" applyFont="1" applyFill="1" applyBorder="1" applyAlignment="1">
      <alignment vertical="center"/>
    </xf>
    <xf numFmtId="0" fontId="1" fillId="4" borderId="1" xfId="0" applyFont="1" applyFill="1" applyBorder="1" applyAlignment="1">
      <alignment horizontal="center" vertical="center" wrapText="1"/>
    </xf>
    <xf numFmtId="0" fontId="1" fillId="0" borderId="0" xfId="0" applyFont="1" applyAlignment="1">
      <alignment horizontal="center" vertical="center"/>
    </xf>
    <xf numFmtId="0" fontId="1" fillId="4" borderId="7" xfId="0" applyFont="1" applyFill="1" applyBorder="1" applyAlignment="1">
      <alignment vertical="center"/>
    </xf>
    <xf numFmtId="0" fontId="7" fillId="0" borderId="0" xfId="0" applyFont="1" applyAlignment="1">
      <alignment vertical="center" wrapText="1"/>
    </xf>
    <xf numFmtId="0" fontId="6" fillId="0" borderId="0" xfId="0" applyFont="1" applyAlignment="1">
      <alignment horizontal="center" vertical="center" wrapText="1"/>
    </xf>
    <xf numFmtId="0" fontId="7" fillId="0" borderId="9" xfId="0" applyFont="1" applyBorder="1" applyAlignment="1">
      <alignment vertical="center" wrapText="1"/>
    </xf>
    <xf numFmtId="0" fontId="7" fillId="0" borderId="1" xfId="0" applyFont="1" applyBorder="1" applyAlignment="1">
      <alignment vertical="center" wrapText="1"/>
    </xf>
    <xf numFmtId="0" fontId="6" fillId="7" borderId="1" xfId="0" applyFont="1" applyFill="1" applyBorder="1" applyAlignment="1">
      <alignment horizontal="center" vertical="center" wrapText="1"/>
    </xf>
    <xf numFmtId="0" fontId="7" fillId="0" borderId="9" xfId="0" applyFont="1" applyBorder="1" applyAlignment="1">
      <alignment horizontal="center" vertical="center" wrapText="1"/>
    </xf>
    <xf numFmtId="0" fontId="7" fillId="0" borderId="0" xfId="0" applyFont="1" applyAlignment="1">
      <alignment horizontal="left" vertical="center" wrapText="1"/>
    </xf>
    <xf numFmtId="9" fontId="7" fillId="0" borderId="0" xfId="0" applyNumberFormat="1" applyFont="1" applyAlignment="1">
      <alignment vertical="center" wrapText="1"/>
    </xf>
    <xf numFmtId="0" fontId="7" fillId="0" borderId="1" xfId="0" applyFont="1" applyBorder="1" applyAlignment="1">
      <alignment horizontal="center" vertical="center" wrapText="1"/>
    </xf>
    <xf numFmtId="0" fontId="1" fillId="0" borderId="0" xfId="0" applyFont="1" applyAlignment="1">
      <alignment horizontal="center" vertical="center" wrapText="1"/>
    </xf>
    <xf numFmtId="0" fontId="7" fillId="0" borderId="0" xfId="0" applyFont="1" applyAlignment="1">
      <alignment horizontal="center" vertical="center" wrapText="1"/>
    </xf>
    <xf numFmtId="9" fontId="7" fillId="0" borderId="9" xfId="2" applyFont="1" applyBorder="1" applyAlignment="1">
      <alignment horizontal="center" vertical="center" wrapText="1"/>
    </xf>
    <xf numFmtId="164" fontId="7" fillId="0" borderId="9" xfId="3" applyNumberFormat="1" applyFont="1" applyBorder="1" applyAlignment="1">
      <alignment horizontal="center" vertical="center" wrapText="1"/>
    </xf>
    <xf numFmtId="0" fontId="7" fillId="0" borderId="4" xfId="0" applyFont="1" applyBorder="1" applyAlignment="1">
      <alignment horizontal="justify" vertical="center" wrapText="1"/>
    </xf>
    <xf numFmtId="0" fontId="6" fillId="6" borderId="4" xfId="0" applyFont="1" applyFill="1" applyBorder="1" applyAlignment="1">
      <alignment horizontal="center" vertical="center" wrapText="1"/>
    </xf>
    <xf numFmtId="0" fontId="12" fillId="0" borderId="0" xfId="0" applyFont="1" applyAlignment="1">
      <alignment vertical="center"/>
    </xf>
    <xf numFmtId="165" fontId="0" fillId="0" borderId="1" xfId="0" applyNumberFormat="1" applyBorder="1" applyAlignment="1">
      <alignment horizontal="center" vertical="center" wrapText="1"/>
    </xf>
    <xf numFmtId="0" fontId="7" fillId="0" borderId="1" xfId="0" applyFont="1" applyBorder="1" applyAlignment="1">
      <alignment horizontal="justify" vertical="center" wrapText="1"/>
    </xf>
    <xf numFmtId="0" fontId="7" fillId="0" borderId="9" xfId="0" applyFont="1" applyBorder="1" applyAlignment="1">
      <alignment horizontal="justify" vertical="center" wrapText="1"/>
    </xf>
    <xf numFmtId="166" fontId="7" fillId="0" borderId="0" xfId="0" applyNumberFormat="1" applyFont="1" applyAlignment="1">
      <alignment vertical="center" wrapText="1"/>
    </xf>
    <xf numFmtId="166" fontId="10" fillId="6" borderId="6" xfId="0" applyNumberFormat="1" applyFont="1" applyFill="1" applyBorder="1" applyAlignment="1">
      <alignment horizontal="center" vertical="center" wrapText="1"/>
    </xf>
    <xf numFmtId="0" fontId="0" fillId="0" borderId="0" xfId="0" applyAlignment="1">
      <alignment vertical="center" wrapText="1"/>
    </xf>
    <xf numFmtId="0" fontId="0" fillId="0" borderId="1" xfId="0" applyBorder="1" applyAlignment="1">
      <alignment horizontal="justify" vertical="center" wrapText="1"/>
    </xf>
    <xf numFmtId="0" fontId="0" fillId="0" borderId="9" xfId="0" applyBorder="1" applyAlignment="1">
      <alignment horizontal="center" vertical="center" wrapText="1"/>
    </xf>
    <xf numFmtId="0" fontId="0" fillId="0" borderId="9" xfId="0" applyBorder="1" applyAlignment="1">
      <alignment horizontal="justify" vertical="center" wrapText="1"/>
    </xf>
    <xf numFmtId="0" fontId="0" fillId="0" borderId="1" xfId="0" applyBorder="1" applyAlignment="1">
      <alignment horizontal="justify" vertical="center" wrapText="1"/>
    </xf>
    <xf numFmtId="0" fontId="0" fillId="0" borderId="1" xfId="0" applyBorder="1" applyAlignment="1">
      <alignment horizontal="center" vertical="center" wrapText="1"/>
    </xf>
    <xf numFmtId="0" fontId="0" fillId="0" borderId="4" xfId="0" applyBorder="1" applyAlignment="1">
      <alignment horizontal="justify" vertical="center" wrapText="1"/>
    </xf>
    <xf numFmtId="0" fontId="0" fillId="0" borderId="5" xfId="0" applyBorder="1" applyAlignment="1">
      <alignment horizontal="justify" vertical="center" wrapText="1"/>
    </xf>
    <xf numFmtId="0" fontId="0" fillId="0" borderId="6" xfId="0" applyBorder="1" applyAlignment="1">
      <alignment horizontal="justify"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9" xfId="0" applyFont="1" applyBorder="1" applyAlignment="1">
      <alignment horizontal="center" vertical="center" wrapText="1"/>
    </xf>
    <xf numFmtId="0" fontId="3" fillId="3" borderId="1" xfId="1" applyFont="1" applyFill="1" applyBorder="1" applyAlignment="1">
      <alignment horizontal="center" vertical="center"/>
    </xf>
    <xf numFmtId="0" fontId="1" fillId="3" borderId="1" xfId="1" applyFont="1" applyFill="1" applyBorder="1" applyAlignment="1">
      <alignment horizontal="center" vertical="center" wrapText="1"/>
    </xf>
    <xf numFmtId="0" fontId="1" fillId="3" borderId="1" xfId="1" applyFont="1" applyFill="1" applyBorder="1" applyAlignment="1">
      <alignment horizontal="center" vertical="center"/>
    </xf>
    <xf numFmtId="0" fontId="1" fillId="4" borderId="1" xfId="0" applyFont="1" applyFill="1" applyBorder="1" applyAlignment="1">
      <alignment horizontal="center" vertical="center"/>
    </xf>
    <xf numFmtId="0" fontId="3" fillId="0" borderId="4" xfId="0" applyFont="1" applyBorder="1" applyAlignment="1">
      <alignment horizontal="justify" vertical="center" wrapText="1"/>
    </xf>
    <xf numFmtId="0" fontId="3" fillId="0" borderId="5" xfId="0" applyFont="1" applyBorder="1" applyAlignment="1">
      <alignment horizontal="justify" vertical="center" wrapText="1"/>
    </xf>
    <xf numFmtId="0" fontId="3" fillId="0" borderId="6" xfId="0" applyFont="1" applyBorder="1" applyAlignment="1">
      <alignment horizontal="justify" vertical="center" wrapText="1"/>
    </xf>
    <xf numFmtId="0" fontId="0" fillId="0" borderId="4" xfId="0" applyBorder="1" applyAlignment="1">
      <alignment horizontal="center" vertical="center" wrapText="1"/>
    </xf>
    <xf numFmtId="0" fontId="0" fillId="0" borderId="6" xfId="0" applyBorder="1" applyAlignment="1">
      <alignment horizontal="center" vertical="center" wrapText="1"/>
    </xf>
    <xf numFmtId="0" fontId="0" fillId="0" borderId="2" xfId="0" applyBorder="1" applyAlignment="1">
      <alignment horizontal="justify" vertical="center" wrapText="1"/>
    </xf>
    <xf numFmtId="0" fontId="0" fillId="0" borderId="3" xfId="0" applyBorder="1" applyAlignment="1">
      <alignment horizontal="justify" vertical="center" wrapText="1"/>
    </xf>
    <xf numFmtId="0" fontId="0" fillId="0" borderId="10" xfId="0" applyBorder="1" applyAlignment="1">
      <alignment horizontal="justify" vertical="center" wrapText="1"/>
    </xf>
    <xf numFmtId="0" fontId="1" fillId="4" borderId="1" xfId="0" applyFont="1" applyFill="1" applyBorder="1" applyAlignment="1">
      <alignment horizontal="center" vertical="center" wrapText="1"/>
    </xf>
    <xf numFmtId="0" fontId="0" fillId="0" borderId="2"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2" borderId="1" xfId="0" applyFill="1" applyBorder="1" applyAlignment="1">
      <alignment horizontal="justify" vertical="center" wrapText="1"/>
    </xf>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7" fillId="0" borderId="4" xfId="0" applyFont="1" applyBorder="1" applyAlignment="1">
      <alignment horizontal="center" vertical="center" wrapText="1"/>
    </xf>
    <xf numFmtId="0" fontId="7" fillId="0" borderId="6" xfId="0" applyFont="1" applyBorder="1" applyAlignment="1">
      <alignment horizontal="center" vertical="center" wrapText="1"/>
    </xf>
    <xf numFmtId="0" fontId="6" fillId="6" borderId="1" xfId="0" applyFont="1" applyFill="1" applyBorder="1" applyAlignment="1">
      <alignment horizontal="center" vertical="center" wrapText="1"/>
    </xf>
    <xf numFmtId="0" fontId="7" fillId="0" borderId="4" xfId="0" applyFont="1" applyBorder="1" applyAlignment="1">
      <alignment horizontal="justify" vertical="center" wrapText="1"/>
    </xf>
    <xf numFmtId="0" fontId="7" fillId="0" borderId="6" xfId="0" applyFont="1" applyBorder="1" applyAlignment="1">
      <alignment horizontal="justify" vertical="center" wrapText="1"/>
    </xf>
    <xf numFmtId="0" fontId="6" fillId="3" borderId="1" xfId="1" applyFont="1" applyFill="1" applyBorder="1" applyAlignment="1">
      <alignment horizontal="center" vertical="center" wrapText="1"/>
    </xf>
    <xf numFmtId="0" fontId="6" fillId="3" borderId="4" xfId="1" applyFont="1" applyFill="1" applyBorder="1" applyAlignment="1">
      <alignment horizontal="center" vertical="center" wrapText="1"/>
    </xf>
    <xf numFmtId="0" fontId="6" fillId="3" borderId="5" xfId="1" applyFont="1" applyFill="1" applyBorder="1" applyAlignment="1">
      <alignment horizontal="center" vertical="center" wrapText="1"/>
    </xf>
    <xf numFmtId="0" fontId="6" fillId="3" borderId="6" xfId="1" applyFont="1" applyFill="1" applyBorder="1" applyAlignment="1">
      <alignment horizontal="center" vertical="center" wrapText="1"/>
    </xf>
    <xf numFmtId="0" fontId="7" fillId="0" borderId="4" xfId="0" applyFont="1" applyBorder="1" applyAlignment="1">
      <alignment horizontal="left" vertical="center" wrapText="1"/>
    </xf>
    <xf numFmtId="0" fontId="7" fillId="0" borderId="6" xfId="0" applyFont="1" applyBorder="1" applyAlignment="1">
      <alignment horizontal="left" vertical="center" wrapText="1"/>
    </xf>
    <xf numFmtId="0" fontId="6" fillId="5" borderId="1" xfId="0" applyFont="1" applyFill="1" applyBorder="1" applyAlignment="1">
      <alignment horizontal="center" vertical="center" wrapText="1"/>
    </xf>
    <xf numFmtId="0" fontId="6" fillId="7" borderId="7" xfId="0" applyFont="1" applyFill="1" applyBorder="1" applyAlignment="1">
      <alignment horizontal="center" vertical="center" wrapText="1"/>
    </xf>
    <xf numFmtId="0" fontId="6" fillId="7" borderId="9" xfId="0" applyFont="1" applyFill="1" applyBorder="1" applyAlignment="1">
      <alignment horizontal="center" vertical="center" wrapText="1"/>
    </xf>
    <xf numFmtId="0" fontId="6" fillId="7" borderId="4" xfId="0" applyFont="1" applyFill="1" applyBorder="1" applyAlignment="1">
      <alignment horizontal="center" vertical="center" wrapText="1"/>
    </xf>
    <xf numFmtId="0" fontId="6" fillId="7" borderId="5" xfId="0" applyFont="1" applyFill="1" applyBorder="1" applyAlignment="1">
      <alignment horizontal="center" vertical="center" wrapText="1"/>
    </xf>
    <xf numFmtId="0" fontId="6" fillId="7" borderId="6" xfId="0" applyFont="1" applyFill="1" applyBorder="1" applyAlignment="1">
      <alignment horizontal="center" vertical="center" wrapText="1"/>
    </xf>
    <xf numFmtId="0" fontId="7" fillId="0" borderId="5" xfId="0" applyFont="1" applyBorder="1" applyAlignment="1">
      <alignment horizontal="justify" vertical="center" wrapText="1"/>
    </xf>
    <xf numFmtId="0" fontId="5" fillId="3" borderId="4" xfId="1" applyFont="1" applyFill="1" applyBorder="1" applyAlignment="1">
      <alignment horizontal="center" vertical="center" wrapText="1"/>
    </xf>
    <xf numFmtId="0" fontId="5" fillId="3" borderId="5" xfId="1" applyFont="1" applyFill="1" applyBorder="1" applyAlignment="1">
      <alignment horizontal="center" vertical="center" wrapText="1"/>
    </xf>
    <xf numFmtId="0" fontId="6" fillId="6" borderId="4" xfId="0" applyFont="1" applyFill="1" applyBorder="1" applyAlignment="1">
      <alignment horizontal="center" vertical="center" wrapText="1"/>
    </xf>
    <xf numFmtId="0" fontId="6" fillId="6" borderId="5" xfId="0" applyFont="1" applyFill="1" applyBorder="1" applyAlignment="1">
      <alignment horizontal="center" vertical="center" wrapText="1"/>
    </xf>
    <xf numFmtId="0" fontId="6" fillId="6" borderId="6" xfId="0" applyFont="1" applyFill="1" applyBorder="1" applyAlignment="1">
      <alignment horizontal="center" vertical="center" wrapText="1"/>
    </xf>
    <xf numFmtId="0" fontId="6" fillId="7" borderId="1" xfId="0" applyFont="1" applyFill="1" applyBorder="1" applyAlignment="1">
      <alignment horizontal="center" vertical="center" wrapText="1"/>
    </xf>
    <xf numFmtId="0" fontId="11" fillId="7" borderId="4" xfId="0" applyFont="1" applyFill="1" applyBorder="1" applyAlignment="1">
      <alignment horizontal="center" vertical="center" wrapText="1"/>
    </xf>
    <xf numFmtId="0" fontId="11" fillId="7" borderId="6" xfId="0" applyFont="1" applyFill="1" applyBorder="1" applyAlignment="1">
      <alignment horizontal="center" vertical="center" wrapText="1"/>
    </xf>
  </cellXfs>
  <cellStyles count="4">
    <cellStyle name="Moneda" xfId="3" builtinId="4"/>
    <cellStyle name="Normal" xfId="0" builtinId="0"/>
    <cellStyle name="Normal 2" xfId="1" xr:uid="{00000000-0005-0000-0000-000002000000}"/>
    <cellStyle name="Porcentaje" xfId="2" builtinId="5"/>
  </cellStyles>
  <dxfs count="77">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s>
  <tableStyles count="0" defaultTableStyle="TableStyleMedium2" defaultPivotStyle="PivotStyleLight16"/>
  <colors>
    <mruColors>
      <color rgb="FF0066FF"/>
      <color rgb="FF8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hyperlink" Target="#'2. ESTRATEGIA ANTITR&#193;MITRES'!A1"/><Relationship Id="rId13" Type="http://schemas.openxmlformats.org/officeDocument/2006/relationships/image" Target="../media/image8.png"/><Relationship Id="rId18" Type="http://schemas.openxmlformats.org/officeDocument/2006/relationships/image" Target="../media/image11.png"/><Relationship Id="rId3" Type="http://schemas.openxmlformats.org/officeDocument/2006/relationships/image" Target="../media/image3.png"/><Relationship Id="rId7" Type="http://schemas.openxmlformats.org/officeDocument/2006/relationships/image" Target="../media/image5.png"/><Relationship Id="rId12" Type="http://schemas.openxmlformats.org/officeDocument/2006/relationships/hyperlink" Target="#'4. ATENCI&#211;N AL CIUDADANO'!A1"/><Relationship Id="rId17" Type="http://schemas.openxmlformats.org/officeDocument/2006/relationships/image" Target="../media/image10.png"/><Relationship Id="rId2" Type="http://schemas.openxmlformats.org/officeDocument/2006/relationships/image" Target="../media/image2.png"/><Relationship Id="rId16" Type="http://schemas.openxmlformats.org/officeDocument/2006/relationships/hyperlink" Target="#'ANEXO - MAPA RIESGOS CORRUPCION'!A1"/><Relationship Id="rId1" Type="http://schemas.openxmlformats.org/officeDocument/2006/relationships/image" Target="../media/image1.png"/><Relationship Id="rId6" Type="http://schemas.openxmlformats.org/officeDocument/2006/relationships/hyperlink" Target="https://pixabay.com/es/lupa-vidrio-lupa-vidrio-aumento-189254/" TargetMode="External"/><Relationship Id="rId11" Type="http://schemas.openxmlformats.org/officeDocument/2006/relationships/image" Target="../media/image7.png"/><Relationship Id="rId5" Type="http://schemas.openxmlformats.org/officeDocument/2006/relationships/image" Target="../media/image4.png"/><Relationship Id="rId15" Type="http://schemas.openxmlformats.org/officeDocument/2006/relationships/image" Target="../media/image9.png"/><Relationship Id="rId10" Type="http://schemas.openxmlformats.org/officeDocument/2006/relationships/hyperlink" Target="#'3. RENDICI&#211;N DE CUENTAS'!A1"/><Relationship Id="rId19" Type="http://schemas.openxmlformats.org/officeDocument/2006/relationships/hyperlink" Target="#'6. OTRAS INICIATIVAS'!A1"/><Relationship Id="rId4" Type="http://schemas.openxmlformats.org/officeDocument/2006/relationships/hyperlink" Target="#'1. RIESGO CORRUPCI&#211;N'!A1"/><Relationship Id="rId9" Type="http://schemas.openxmlformats.org/officeDocument/2006/relationships/image" Target="../media/image6.png"/><Relationship Id="rId14" Type="http://schemas.openxmlformats.org/officeDocument/2006/relationships/hyperlink" Target="#'5. TRANSPARENCIA'!A1"/></Relationships>
</file>

<file path=xl/drawings/_rels/drawing2.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4.jpeg"/></Relationships>
</file>

<file path=xl/drawings/_rels/drawing3.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4.jpeg"/></Relationships>
</file>

<file path=xl/drawings/_rels/drawing4.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4.jpeg"/></Relationships>
</file>

<file path=xl/drawings/_rels/drawing5.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4.jpeg"/></Relationships>
</file>

<file path=xl/drawings/_rels/drawing6.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4.jpeg"/></Relationships>
</file>

<file path=xl/drawings/_rels/drawing7.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4.jpeg"/></Relationships>
</file>

<file path=xl/drawings/_rels/drawing8.xml.rels><?xml version="1.0" encoding="UTF-8" standalone="yes"?>
<Relationships xmlns="http://schemas.openxmlformats.org/package/2006/relationships"><Relationship Id="rId3" Type="http://schemas.openxmlformats.org/officeDocument/2006/relationships/image" Target="../media/image14.jpeg"/><Relationship Id="rId2" Type="http://schemas.openxmlformats.org/officeDocument/2006/relationships/hyperlink" Target="#PORTADA!A1"/><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5717</xdr:rowOff>
    </xdr:from>
    <xdr:to>
      <xdr:col>11</xdr:col>
      <xdr:colOff>693420</xdr:colOff>
      <xdr:row>32</xdr:row>
      <xdr:rowOff>4329</xdr:rowOff>
    </xdr:to>
    <xdr:grpSp>
      <xdr:nvGrpSpPr>
        <xdr:cNvPr id="81" name="Grupo 80">
          <a:extLst>
            <a:ext uri="{FF2B5EF4-FFF2-40B4-BE49-F238E27FC236}">
              <a16:creationId xmlns:a16="http://schemas.microsoft.com/office/drawing/2014/main" id="{00000000-0008-0000-0000-000051000000}"/>
            </a:ext>
          </a:extLst>
        </xdr:cNvPr>
        <xdr:cNvGrpSpPr/>
      </xdr:nvGrpSpPr>
      <xdr:grpSpPr>
        <a:xfrm>
          <a:off x="0" y="5717"/>
          <a:ext cx="9180195" cy="6094612"/>
          <a:chOff x="0" y="15241"/>
          <a:chExt cx="9410700" cy="6482060"/>
        </a:xfrm>
      </xdr:grpSpPr>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1"/>
          <a:srcRect r="6001"/>
          <a:stretch/>
        </xdr:blipFill>
        <xdr:spPr>
          <a:xfrm>
            <a:off x="0" y="15241"/>
            <a:ext cx="9410700" cy="6362972"/>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xdr:spPr>
      </xdr:pic>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2"/>
          <a:srcRect l="27337" t="21894" r="33752" b="20945"/>
          <a:stretch/>
        </xdr:blipFill>
        <xdr:spPr>
          <a:xfrm>
            <a:off x="690728" y="43164"/>
            <a:ext cx="1488594" cy="1175474"/>
          </a:xfrm>
          <a:prstGeom prst="rect">
            <a:avLst/>
          </a:prstGeom>
        </xdr:spPr>
      </xdr:pic>
      <xdr:sp macro="" textlink="">
        <xdr:nvSpPr>
          <xdr:cNvPr id="6" name="Rectángulo 5">
            <a:extLst>
              <a:ext uri="{FF2B5EF4-FFF2-40B4-BE49-F238E27FC236}">
                <a16:creationId xmlns:a16="http://schemas.microsoft.com/office/drawing/2014/main" id="{00000000-0008-0000-0000-000006000000}"/>
              </a:ext>
            </a:extLst>
          </xdr:cNvPr>
          <xdr:cNvSpPr/>
        </xdr:nvSpPr>
        <xdr:spPr>
          <a:xfrm>
            <a:off x="1870021" y="163473"/>
            <a:ext cx="5834623" cy="901922"/>
          </a:xfrm>
          <a:prstGeom prst="rect">
            <a:avLst/>
          </a:prstGeom>
          <a:noFill/>
        </xdr:spPr>
        <xdr:txBody>
          <a:bodyPr wrap="square" lIns="91440" tIns="45720" rIns="91440" bIns="45720" anchor="ctr" anchorCtr="0">
            <a:noAutofit/>
          </a:bodyPr>
          <a:lstStyle/>
          <a:p>
            <a:pPr algn="ctr"/>
            <a:endParaRPr lang="es-ES" sz="1700" b="1" cap="none" spc="0">
              <a:ln w="0"/>
              <a:solidFill>
                <a:schemeClr val="accent5">
                  <a:lumMod val="75000"/>
                </a:schemeClr>
              </a:solidFill>
              <a:effectLst>
                <a:reflection blurRad="6350" stA="53000" endA="300" endPos="35500" dir="5400000" sy="-90000" algn="bl" rotWithShape="0"/>
              </a:effectLst>
            </a:endParaRPr>
          </a:p>
          <a:p>
            <a:pPr algn="ctr"/>
            <a:r>
              <a:rPr lang="es-ES" sz="1700" b="1" cap="none" spc="0">
                <a:ln w="0"/>
                <a:solidFill>
                  <a:schemeClr val="accent5">
                    <a:lumMod val="75000"/>
                  </a:schemeClr>
                </a:solidFill>
                <a:effectLst>
                  <a:reflection blurRad="6350" stA="53000" endA="300" endPos="35500" dir="5400000" sy="-90000" algn="bl" rotWithShape="0"/>
                </a:effectLst>
              </a:rPr>
              <a:t>Plan Anticorrupción y de Atención al Ciudadano - PAAC</a:t>
            </a:r>
          </a:p>
          <a:p>
            <a:pPr algn="ctr"/>
            <a:r>
              <a:rPr lang="es-ES" sz="1700" b="1" cap="none" spc="0">
                <a:ln w="0"/>
                <a:solidFill>
                  <a:schemeClr val="accent5">
                    <a:lumMod val="75000"/>
                  </a:schemeClr>
                </a:solidFill>
                <a:effectLst>
                  <a:reflection blurRad="6350" stA="53000" endA="300" endPos="35500" dir="5400000" sy="-90000" algn="bl" rotWithShape="0"/>
                </a:effectLst>
              </a:rPr>
              <a:t>Vigencia 2023</a:t>
            </a:r>
          </a:p>
        </xdr:txBody>
      </xdr:sp>
      <xdr:sp macro="" textlink="">
        <xdr:nvSpPr>
          <xdr:cNvPr id="76" name="CuadroTexto 75">
            <a:extLst>
              <a:ext uri="{FF2B5EF4-FFF2-40B4-BE49-F238E27FC236}">
                <a16:creationId xmlns:a16="http://schemas.microsoft.com/office/drawing/2014/main" id="{00000000-0008-0000-0000-00004C000000}"/>
              </a:ext>
            </a:extLst>
          </xdr:cNvPr>
          <xdr:cNvSpPr txBox="1"/>
        </xdr:nvSpPr>
        <xdr:spPr>
          <a:xfrm>
            <a:off x="30480" y="4631138"/>
            <a:ext cx="6225540" cy="18661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1">
              <a:lnSpc>
                <a:spcPts val="1300"/>
              </a:lnSpc>
            </a:pPr>
            <a:r>
              <a:rPr lang="es-CO" sz="1100" b="1"/>
              <a:t>Elaborado y Consolidado por: 	</a:t>
            </a:r>
            <a:endParaRPr lang="es-CO" sz="500" b="1" i="1"/>
          </a:p>
          <a:p>
            <a:pPr lvl="1">
              <a:lnSpc>
                <a:spcPts val="1300"/>
              </a:lnSpc>
            </a:pPr>
            <a:r>
              <a:rPr lang="es-CO" sz="1100" b="0" baseline="0"/>
              <a:t>Secretaría General y Administrativa</a:t>
            </a:r>
          </a:p>
          <a:p>
            <a:pPr lvl="1">
              <a:lnSpc>
                <a:spcPts val="1300"/>
              </a:lnSpc>
            </a:pPr>
            <a:endParaRPr lang="es-CO" sz="1100" b="0" baseline="0">
              <a:solidFill>
                <a:schemeClr val="dk1"/>
              </a:solidFill>
              <a:effectLst/>
              <a:latin typeface="+mn-lt"/>
              <a:ea typeface="+mn-ea"/>
              <a:cs typeface="+mn-cs"/>
            </a:endParaRPr>
          </a:p>
          <a:p>
            <a:pPr lvl="1">
              <a:lnSpc>
                <a:spcPts val="1300"/>
              </a:lnSpc>
            </a:pPr>
            <a:r>
              <a:rPr lang="es-CO" sz="1100" b="1">
                <a:solidFill>
                  <a:schemeClr val="dk1"/>
                </a:solidFill>
                <a:effectLst/>
                <a:latin typeface="+mn-lt"/>
                <a:ea typeface="+mn-ea"/>
                <a:cs typeface="+mn-cs"/>
              </a:rPr>
              <a:t>Para Aprobación</a:t>
            </a:r>
            <a:r>
              <a:rPr lang="es-CO" sz="1100" b="1" baseline="0">
                <a:solidFill>
                  <a:schemeClr val="dk1"/>
                </a:solidFill>
                <a:effectLst/>
                <a:latin typeface="+mn-lt"/>
                <a:ea typeface="+mn-ea"/>
                <a:cs typeface="+mn-cs"/>
              </a:rPr>
              <a:t> del</a:t>
            </a:r>
            <a:r>
              <a:rPr lang="es-CO" sz="1100" b="1">
                <a:solidFill>
                  <a:schemeClr val="dk1"/>
                </a:solidFill>
                <a:effectLst/>
                <a:latin typeface="+mn-lt"/>
                <a:ea typeface="+mn-ea"/>
                <a:cs typeface="+mn-cs"/>
              </a:rPr>
              <a:t>: </a:t>
            </a:r>
            <a:endParaRPr lang="es-CO" sz="500" b="1" i="1" baseline="0">
              <a:solidFill>
                <a:schemeClr val="dk1"/>
              </a:solidFill>
              <a:effectLst/>
              <a:latin typeface="+mn-lt"/>
              <a:ea typeface="+mn-ea"/>
              <a:cs typeface="+mn-cs"/>
            </a:endParaRPr>
          </a:p>
          <a:p>
            <a:pPr lvl="1">
              <a:lnSpc>
                <a:spcPts val="1300"/>
              </a:lnSpc>
            </a:pPr>
            <a:r>
              <a:rPr lang="es-CO" sz="1100" b="1" i="1" baseline="0">
                <a:solidFill>
                  <a:schemeClr val="dk1"/>
                </a:solidFill>
                <a:effectLst/>
                <a:latin typeface="+mn-lt"/>
                <a:ea typeface="+mn-ea"/>
                <a:cs typeface="+mn-cs"/>
              </a:rPr>
              <a:t>Comité Institucional de Gestión y Desempeño</a:t>
            </a:r>
          </a:p>
          <a:p>
            <a:pPr lvl="1">
              <a:lnSpc>
                <a:spcPts val="1300"/>
              </a:lnSpc>
            </a:pPr>
            <a:endParaRPr lang="es-CO" sz="1100" b="0" baseline="0">
              <a:solidFill>
                <a:schemeClr val="dk1"/>
              </a:solidFill>
              <a:effectLst/>
              <a:latin typeface="+mn-lt"/>
              <a:ea typeface="+mn-ea"/>
              <a:cs typeface="+mn-cs"/>
            </a:endParaRPr>
          </a:p>
          <a:p>
            <a:pPr lvl="1">
              <a:lnSpc>
                <a:spcPts val="1300"/>
              </a:lnSpc>
            </a:pPr>
            <a:r>
              <a:rPr lang="es-CO" sz="1100" b="0" baseline="0">
                <a:solidFill>
                  <a:schemeClr val="dk1"/>
                </a:solidFill>
                <a:effectLst/>
                <a:latin typeface="+mn-lt"/>
                <a:ea typeface="+mn-ea"/>
                <a:cs typeface="+mn-cs"/>
              </a:rPr>
              <a:t>Metodología alineada con la </a:t>
            </a:r>
            <a:r>
              <a:rPr lang="es-CO" sz="1100" b="1" baseline="0">
                <a:solidFill>
                  <a:schemeClr val="dk1"/>
                </a:solidFill>
                <a:effectLst/>
                <a:latin typeface="+mn-lt"/>
                <a:ea typeface="+mn-ea"/>
                <a:cs typeface="+mn-cs"/>
              </a:rPr>
              <a:t>GUÍA PARA LA ADMINISTRACIÓN DEL RIESGO Y EL DISEÑO DE CONTROLES EN ENTIDADES PÚBLICAS (Versión 5)</a:t>
            </a:r>
            <a:endParaRPr lang="es-CO" sz="1100" b="1" baseline="0"/>
          </a:p>
        </xdr:txBody>
      </xdr:sp>
      <xdr:sp macro="" textlink="">
        <xdr:nvSpPr>
          <xdr:cNvPr id="8" name="CuadroTexto 7">
            <a:extLst>
              <a:ext uri="{FF2B5EF4-FFF2-40B4-BE49-F238E27FC236}">
                <a16:creationId xmlns:a16="http://schemas.microsoft.com/office/drawing/2014/main" id="{00000000-0008-0000-0000-000008000000}"/>
              </a:ext>
            </a:extLst>
          </xdr:cNvPr>
          <xdr:cNvSpPr txBox="1"/>
        </xdr:nvSpPr>
        <xdr:spPr>
          <a:xfrm>
            <a:off x="1568648" y="1157230"/>
            <a:ext cx="6438900" cy="6449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1">
              <a:lnSpc>
                <a:spcPts val="1600"/>
              </a:lnSpc>
            </a:pPr>
            <a:r>
              <a:rPr lang="es-CO" sz="1100" b="1"/>
              <a:t>Nota: 	</a:t>
            </a:r>
            <a:r>
              <a:rPr lang="es-CO" sz="1100" b="0" baseline="0"/>
              <a:t>Para conocer el contenido de cada uno de los componentes, ingrese presionando "click" en 	la imagen respectiva (lupa).</a:t>
            </a:r>
            <a:endParaRPr lang="es-CO" sz="1100" b="1"/>
          </a:p>
        </xdr:txBody>
      </xdr:sp>
    </xdr:grpSp>
    <xdr:clientData/>
  </xdr:twoCellAnchor>
  <xdr:twoCellAnchor>
    <xdr:from>
      <xdr:col>0</xdr:col>
      <xdr:colOff>548640</xdr:colOff>
      <xdr:row>9</xdr:row>
      <xdr:rowOff>120015</xdr:rowOff>
    </xdr:from>
    <xdr:to>
      <xdr:col>4</xdr:col>
      <xdr:colOff>290650</xdr:colOff>
      <xdr:row>14</xdr:row>
      <xdr:rowOff>184753</xdr:rowOff>
    </xdr:to>
    <xdr:grpSp>
      <xdr:nvGrpSpPr>
        <xdr:cNvPr id="7" name="Grupo 6">
          <a:extLst>
            <a:ext uri="{FF2B5EF4-FFF2-40B4-BE49-F238E27FC236}">
              <a16:creationId xmlns:a16="http://schemas.microsoft.com/office/drawing/2014/main" id="{00000000-0008-0000-0000-000007000000}"/>
            </a:ext>
          </a:extLst>
        </xdr:cNvPr>
        <xdr:cNvGrpSpPr/>
      </xdr:nvGrpSpPr>
      <xdr:grpSpPr>
        <a:xfrm>
          <a:off x="548640" y="1834515"/>
          <a:ext cx="2828110" cy="1017238"/>
          <a:chOff x="548640" y="2209800"/>
          <a:chExt cx="2911930" cy="979138"/>
        </a:xfrm>
      </xdr:grpSpPr>
      <xdr:grpSp>
        <xdr:nvGrpSpPr>
          <xdr:cNvPr id="33" name="Grupo 32">
            <a:extLst>
              <a:ext uri="{FF2B5EF4-FFF2-40B4-BE49-F238E27FC236}">
                <a16:creationId xmlns:a16="http://schemas.microsoft.com/office/drawing/2014/main" id="{00000000-0008-0000-0000-000021000000}"/>
              </a:ext>
            </a:extLst>
          </xdr:cNvPr>
          <xdr:cNvGrpSpPr/>
        </xdr:nvGrpSpPr>
        <xdr:grpSpPr>
          <a:xfrm>
            <a:off x="548640" y="2209800"/>
            <a:ext cx="2720340" cy="960120"/>
            <a:chOff x="1021080" y="2202180"/>
            <a:chExt cx="2720340" cy="960120"/>
          </a:xfrm>
        </xdr:grpSpPr>
        <xdr:sp macro="" textlink="">
          <xdr:nvSpPr>
            <xdr:cNvPr id="29" name="CuadroTexto 28">
              <a:extLst>
                <a:ext uri="{FF2B5EF4-FFF2-40B4-BE49-F238E27FC236}">
                  <a16:creationId xmlns:a16="http://schemas.microsoft.com/office/drawing/2014/main" id="{00000000-0008-0000-0000-00001D000000}"/>
                </a:ext>
              </a:extLst>
            </xdr:cNvPr>
            <xdr:cNvSpPr txBox="1"/>
          </xdr:nvSpPr>
          <xdr:spPr>
            <a:xfrm>
              <a:off x="1021080" y="2202180"/>
              <a:ext cx="2720340" cy="960120"/>
            </a:xfrm>
            <a:prstGeom prst="rect">
              <a:avLst/>
            </a:prstGeom>
            <a:solidFill>
              <a:schemeClr val="lt1"/>
            </a:solidFill>
            <a:ln w="9525" cmpd="sng">
              <a:solidFill>
                <a:schemeClr val="bg2">
                  <a:lumMod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1"/>
              <a:r>
                <a:rPr lang="es-CO" sz="1100" b="1"/>
                <a:t>	</a:t>
              </a:r>
            </a:p>
          </xdr:txBody>
        </xdr:sp>
        <xdr:pic>
          <xdr:nvPicPr>
            <xdr:cNvPr id="30" name="Imagen 29">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3"/>
            <a:stretch>
              <a:fillRect/>
            </a:stretch>
          </xdr:blipFill>
          <xdr:spPr>
            <a:xfrm>
              <a:off x="1135380" y="2316480"/>
              <a:ext cx="1195493" cy="751449"/>
            </a:xfrm>
            <a:prstGeom prst="rect">
              <a:avLst/>
            </a:prstGeom>
            <a:effectLst>
              <a:glow rad="63500">
                <a:schemeClr val="accent3">
                  <a:lumMod val="75000"/>
                  <a:alpha val="40000"/>
                </a:schemeClr>
              </a:glow>
            </a:effectLst>
          </xdr:spPr>
        </xdr:pic>
        <xdr:sp macro="" textlink="">
          <xdr:nvSpPr>
            <xdr:cNvPr id="32" name="Rectángulo 31">
              <a:extLst>
                <a:ext uri="{FF2B5EF4-FFF2-40B4-BE49-F238E27FC236}">
                  <a16:creationId xmlns:a16="http://schemas.microsoft.com/office/drawing/2014/main" id="{00000000-0008-0000-0000-000020000000}"/>
                </a:ext>
              </a:extLst>
            </xdr:cNvPr>
            <xdr:cNvSpPr/>
          </xdr:nvSpPr>
          <xdr:spPr>
            <a:xfrm>
              <a:off x="2377441" y="2389705"/>
              <a:ext cx="1356360" cy="624530"/>
            </a:xfrm>
            <a:prstGeom prst="rect">
              <a:avLst/>
            </a:prstGeom>
            <a:noFill/>
          </xdr:spPr>
          <xdr:txBody>
            <a:bodyPr wrap="square" lIns="91440" tIns="45720" rIns="91440" bIns="45720" anchor="ctr" anchorCtr="0">
              <a:noAutofit/>
            </a:bodyPr>
            <a:lstStyle/>
            <a:p>
              <a:pPr algn="l"/>
              <a:r>
                <a:rPr lang="es-ES" sz="1250" b="1" cap="none" spc="0">
                  <a:ln w="0"/>
                  <a:solidFill>
                    <a:schemeClr val="accent5">
                      <a:lumMod val="75000"/>
                    </a:schemeClr>
                  </a:solidFill>
                  <a:effectLst>
                    <a:reflection blurRad="6350" stA="53000" endA="300" endPos="35500" dir="5400000" sy="-90000" algn="bl" rotWithShape="0"/>
                  </a:effectLst>
                </a:rPr>
                <a:t>COMPONENTE 1: </a:t>
              </a:r>
              <a:r>
                <a:rPr lang="es-ES" sz="1250" b="0" cap="none" spc="0">
                  <a:ln w="0"/>
                  <a:solidFill>
                    <a:srgbClr val="800000"/>
                  </a:solidFill>
                  <a:effectLst>
                    <a:reflection blurRad="6350" stA="53000" endA="300" endPos="35500" dir="5400000" sy="-90000" algn="bl" rotWithShape="0"/>
                  </a:effectLst>
                </a:rPr>
                <a:t>Gestión del Riesgo de Corrupción</a:t>
              </a:r>
            </a:p>
          </xdr:txBody>
        </xdr:sp>
      </xdr:grpSp>
      <xdr:pic>
        <xdr:nvPicPr>
          <xdr:cNvPr id="3" name="Imagen 2">
            <a:hlinkClick xmlns:r="http://schemas.openxmlformats.org/officeDocument/2006/relationships" r:id="rId4"/>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837473B0-CC2E-450A-ABE3-18F120FF3D39}">
                <a1611:picAttrSrcUrl xmlns:a1611="http://schemas.microsoft.com/office/drawing/2016/11/main" r:id="rId6"/>
              </a:ext>
            </a:extLst>
          </a:blip>
          <a:stretch>
            <a:fillRect/>
          </a:stretch>
        </xdr:blipFill>
        <xdr:spPr>
          <a:xfrm rot="16973904">
            <a:off x="2893211" y="2621580"/>
            <a:ext cx="546029" cy="588688"/>
          </a:xfrm>
          <a:prstGeom prst="rect">
            <a:avLst/>
          </a:prstGeom>
        </xdr:spPr>
      </xdr:pic>
    </xdr:grpSp>
    <xdr:clientData/>
  </xdr:twoCellAnchor>
  <xdr:twoCellAnchor>
    <xdr:from>
      <xdr:col>4</xdr:col>
      <xdr:colOff>259080</xdr:colOff>
      <xdr:row>9</xdr:row>
      <xdr:rowOff>120015</xdr:rowOff>
    </xdr:from>
    <xdr:to>
      <xdr:col>8</xdr:col>
      <xdr:colOff>8710</xdr:colOff>
      <xdr:row>14</xdr:row>
      <xdr:rowOff>184753</xdr:rowOff>
    </xdr:to>
    <xdr:grpSp>
      <xdr:nvGrpSpPr>
        <xdr:cNvPr id="9" name="Grupo 8">
          <a:extLst>
            <a:ext uri="{FF2B5EF4-FFF2-40B4-BE49-F238E27FC236}">
              <a16:creationId xmlns:a16="http://schemas.microsoft.com/office/drawing/2014/main" id="{00000000-0008-0000-0000-000009000000}"/>
            </a:ext>
          </a:extLst>
        </xdr:cNvPr>
        <xdr:cNvGrpSpPr/>
      </xdr:nvGrpSpPr>
      <xdr:grpSpPr>
        <a:xfrm>
          <a:off x="3345180" y="1834515"/>
          <a:ext cx="2835730" cy="1017238"/>
          <a:chOff x="3429000" y="2209800"/>
          <a:chExt cx="2919550" cy="979138"/>
        </a:xfrm>
      </xdr:grpSpPr>
      <xdr:grpSp>
        <xdr:nvGrpSpPr>
          <xdr:cNvPr id="42" name="Grupo 41">
            <a:extLst>
              <a:ext uri="{FF2B5EF4-FFF2-40B4-BE49-F238E27FC236}">
                <a16:creationId xmlns:a16="http://schemas.microsoft.com/office/drawing/2014/main" id="{00000000-0008-0000-0000-00002A000000}"/>
              </a:ext>
            </a:extLst>
          </xdr:cNvPr>
          <xdr:cNvGrpSpPr/>
        </xdr:nvGrpSpPr>
        <xdr:grpSpPr>
          <a:xfrm>
            <a:off x="3429000" y="2209800"/>
            <a:ext cx="2720340" cy="960120"/>
            <a:chOff x="1021080" y="3268980"/>
            <a:chExt cx="2720340" cy="960120"/>
          </a:xfrm>
        </xdr:grpSpPr>
        <xdr:sp macro="" textlink="">
          <xdr:nvSpPr>
            <xdr:cNvPr id="35" name="CuadroTexto 34">
              <a:extLst>
                <a:ext uri="{FF2B5EF4-FFF2-40B4-BE49-F238E27FC236}">
                  <a16:creationId xmlns:a16="http://schemas.microsoft.com/office/drawing/2014/main" id="{00000000-0008-0000-0000-000023000000}"/>
                </a:ext>
              </a:extLst>
            </xdr:cNvPr>
            <xdr:cNvSpPr txBox="1"/>
          </xdr:nvSpPr>
          <xdr:spPr>
            <a:xfrm>
              <a:off x="1021080" y="3268980"/>
              <a:ext cx="2720340" cy="960120"/>
            </a:xfrm>
            <a:prstGeom prst="rect">
              <a:avLst/>
            </a:prstGeom>
            <a:solidFill>
              <a:schemeClr val="lt1"/>
            </a:solidFill>
            <a:ln w="9525" cmpd="sng">
              <a:solidFill>
                <a:schemeClr val="bg2">
                  <a:lumMod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1"/>
              <a:r>
                <a:rPr lang="es-CO" sz="1100" b="1"/>
                <a:t>	</a:t>
              </a:r>
            </a:p>
          </xdr:txBody>
        </xdr:sp>
        <xdr:sp macro="" textlink="">
          <xdr:nvSpPr>
            <xdr:cNvPr id="37" name="Rectángulo 36">
              <a:extLst>
                <a:ext uri="{FF2B5EF4-FFF2-40B4-BE49-F238E27FC236}">
                  <a16:creationId xmlns:a16="http://schemas.microsoft.com/office/drawing/2014/main" id="{00000000-0008-0000-0000-000025000000}"/>
                </a:ext>
              </a:extLst>
            </xdr:cNvPr>
            <xdr:cNvSpPr/>
          </xdr:nvSpPr>
          <xdr:spPr>
            <a:xfrm>
              <a:off x="2377441" y="3479365"/>
              <a:ext cx="1356360" cy="624530"/>
            </a:xfrm>
            <a:prstGeom prst="rect">
              <a:avLst/>
            </a:prstGeom>
            <a:noFill/>
          </xdr:spPr>
          <xdr:txBody>
            <a:bodyPr wrap="square" lIns="91440" tIns="45720" rIns="91440" bIns="45720" anchor="ctr" anchorCtr="0">
              <a:noAutofit/>
            </a:bodyPr>
            <a:lstStyle/>
            <a:p>
              <a:pPr algn="l">
                <a:lnSpc>
                  <a:spcPts val="2000"/>
                </a:lnSpc>
              </a:pPr>
              <a:r>
                <a:rPr lang="es-ES" sz="1250" b="1" cap="none" spc="0">
                  <a:ln w="0"/>
                  <a:solidFill>
                    <a:schemeClr val="accent5">
                      <a:lumMod val="75000"/>
                    </a:schemeClr>
                  </a:solidFill>
                  <a:effectLst>
                    <a:reflection blurRad="6350" stA="53000" endA="300" endPos="35500" dir="5400000" sy="-90000" algn="bl" rotWithShape="0"/>
                  </a:effectLst>
                </a:rPr>
                <a:t>COMPONENTE 2: </a:t>
              </a:r>
              <a:r>
                <a:rPr lang="es-ES" sz="1250" b="0" cap="none" spc="0">
                  <a:ln w="0"/>
                  <a:solidFill>
                    <a:srgbClr val="800000"/>
                  </a:solidFill>
                  <a:effectLst>
                    <a:reflection blurRad="6350" stA="53000" endA="300" endPos="35500" dir="5400000" sy="-90000" algn="bl" rotWithShape="0"/>
                  </a:effectLst>
                </a:rPr>
                <a:t>Estrategia Antitrámites</a:t>
              </a:r>
            </a:p>
          </xdr:txBody>
        </xdr:sp>
        <xdr:pic>
          <xdr:nvPicPr>
            <xdr:cNvPr id="13" name="Imagen 12">
              <a:extLst>
                <a:ext uri="{FF2B5EF4-FFF2-40B4-BE49-F238E27FC236}">
                  <a16:creationId xmlns:a16="http://schemas.microsoft.com/office/drawing/2014/main" id="{00000000-0008-0000-0000-00000D000000}"/>
                </a:ext>
              </a:extLst>
            </xdr:cNvPr>
            <xdr:cNvPicPr>
              <a:picLocks noChangeAspect="1"/>
            </xdr:cNvPicPr>
          </xdr:nvPicPr>
          <xdr:blipFill rotWithShape="1">
            <a:blip xmlns:r="http://schemas.openxmlformats.org/officeDocument/2006/relationships" r:embed="rId7"/>
            <a:srcRect l="8899" r="9697" b="14578"/>
            <a:stretch/>
          </xdr:blipFill>
          <xdr:spPr>
            <a:xfrm>
              <a:off x="1127760" y="3383281"/>
              <a:ext cx="1226820" cy="754379"/>
            </a:xfrm>
            <a:prstGeom prst="rect">
              <a:avLst/>
            </a:prstGeom>
            <a:effectLst>
              <a:glow rad="63500">
                <a:schemeClr val="accent3">
                  <a:lumMod val="75000"/>
                  <a:alpha val="40000"/>
                </a:schemeClr>
              </a:glow>
            </a:effectLst>
          </xdr:spPr>
        </xdr:pic>
      </xdr:grpSp>
      <xdr:pic>
        <xdr:nvPicPr>
          <xdr:cNvPr id="36" name="Imagen 35">
            <a:hlinkClick xmlns:r="http://schemas.openxmlformats.org/officeDocument/2006/relationships" r:id="rId8"/>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837473B0-CC2E-450A-ABE3-18F120FF3D39}">
                <a1611:picAttrSrcUrl xmlns:a1611="http://schemas.microsoft.com/office/drawing/2016/11/main" r:id="rId6"/>
              </a:ext>
            </a:extLst>
          </a:blip>
          <a:stretch>
            <a:fillRect/>
          </a:stretch>
        </xdr:blipFill>
        <xdr:spPr>
          <a:xfrm rot="16973904">
            <a:off x="5781191" y="2621580"/>
            <a:ext cx="546029" cy="588688"/>
          </a:xfrm>
          <a:prstGeom prst="rect">
            <a:avLst/>
          </a:prstGeom>
        </xdr:spPr>
      </xdr:pic>
    </xdr:grpSp>
    <xdr:clientData/>
  </xdr:twoCellAnchor>
  <xdr:twoCellAnchor>
    <xdr:from>
      <xdr:col>7</xdr:col>
      <xdr:colOff>754380</xdr:colOff>
      <xdr:row>9</xdr:row>
      <xdr:rowOff>120015</xdr:rowOff>
    </xdr:from>
    <xdr:to>
      <xdr:col>11</xdr:col>
      <xdr:colOff>504010</xdr:colOff>
      <xdr:row>14</xdr:row>
      <xdr:rowOff>165735</xdr:rowOff>
    </xdr:to>
    <xdr:grpSp>
      <xdr:nvGrpSpPr>
        <xdr:cNvPr id="10" name="Grupo 9">
          <a:extLst>
            <a:ext uri="{FF2B5EF4-FFF2-40B4-BE49-F238E27FC236}">
              <a16:creationId xmlns:a16="http://schemas.microsoft.com/office/drawing/2014/main" id="{00000000-0008-0000-0000-00000A000000}"/>
            </a:ext>
          </a:extLst>
        </xdr:cNvPr>
        <xdr:cNvGrpSpPr/>
      </xdr:nvGrpSpPr>
      <xdr:grpSpPr>
        <a:xfrm>
          <a:off x="6155055" y="1834515"/>
          <a:ext cx="2835730" cy="998220"/>
          <a:chOff x="6301740" y="2209800"/>
          <a:chExt cx="2919550" cy="960120"/>
        </a:xfrm>
      </xdr:grpSpPr>
      <xdr:grpSp>
        <xdr:nvGrpSpPr>
          <xdr:cNvPr id="56" name="Grupo 55">
            <a:extLst>
              <a:ext uri="{FF2B5EF4-FFF2-40B4-BE49-F238E27FC236}">
                <a16:creationId xmlns:a16="http://schemas.microsoft.com/office/drawing/2014/main" id="{00000000-0008-0000-0000-000038000000}"/>
              </a:ext>
            </a:extLst>
          </xdr:cNvPr>
          <xdr:cNvGrpSpPr/>
        </xdr:nvGrpSpPr>
        <xdr:grpSpPr>
          <a:xfrm>
            <a:off x="6301740" y="2209800"/>
            <a:ext cx="2720340" cy="960120"/>
            <a:chOff x="5120640" y="2080260"/>
            <a:chExt cx="2720340" cy="960120"/>
          </a:xfrm>
        </xdr:grpSpPr>
        <xdr:sp macro="" textlink="">
          <xdr:nvSpPr>
            <xdr:cNvPr id="53" name="CuadroTexto 52">
              <a:extLst>
                <a:ext uri="{FF2B5EF4-FFF2-40B4-BE49-F238E27FC236}">
                  <a16:creationId xmlns:a16="http://schemas.microsoft.com/office/drawing/2014/main" id="{00000000-0008-0000-0000-000035000000}"/>
                </a:ext>
              </a:extLst>
            </xdr:cNvPr>
            <xdr:cNvSpPr txBox="1"/>
          </xdr:nvSpPr>
          <xdr:spPr>
            <a:xfrm>
              <a:off x="5120640" y="2080260"/>
              <a:ext cx="2720340" cy="960120"/>
            </a:xfrm>
            <a:prstGeom prst="rect">
              <a:avLst/>
            </a:prstGeom>
            <a:solidFill>
              <a:schemeClr val="lt1"/>
            </a:solidFill>
            <a:ln w="9525" cmpd="sng">
              <a:solidFill>
                <a:schemeClr val="bg2">
                  <a:lumMod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1"/>
              <a:r>
                <a:rPr lang="es-CO" sz="1100" b="1"/>
                <a:t>	</a:t>
              </a:r>
            </a:p>
          </xdr:txBody>
        </xdr:sp>
        <xdr:sp macro="" textlink="">
          <xdr:nvSpPr>
            <xdr:cNvPr id="55" name="Rectángulo 54">
              <a:extLst>
                <a:ext uri="{FF2B5EF4-FFF2-40B4-BE49-F238E27FC236}">
                  <a16:creationId xmlns:a16="http://schemas.microsoft.com/office/drawing/2014/main" id="{00000000-0008-0000-0000-000037000000}"/>
                </a:ext>
              </a:extLst>
            </xdr:cNvPr>
            <xdr:cNvSpPr/>
          </xdr:nvSpPr>
          <xdr:spPr>
            <a:xfrm>
              <a:off x="6477001" y="2273843"/>
              <a:ext cx="1356360" cy="624530"/>
            </a:xfrm>
            <a:prstGeom prst="rect">
              <a:avLst/>
            </a:prstGeom>
            <a:noFill/>
          </xdr:spPr>
          <xdr:txBody>
            <a:bodyPr wrap="square" lIns="91440" tIns="45720" rIns="91440" bIns="45720" anchor="ctr" anchorCtr="0">
              <a:noAutofit/>
            </a:bodyPr>
            <a:lstStyle/>
            <a:p>
              <a:pPr algn="l"/>
              <a:r>
                <a:rPr lang="es-ES" sz="1250" b="1" cap="none" spc="0">
                  <a:ln w="0"/>
                  <a:solidFill>
                    <a:schemeClr val="accent5">
                      <a:lumMod val="75000"/>
                    </a:schemeClr>
                  </a:solidFill>
                  <a:effectLst>
                    <a:reflection blurRad="6350" stA="53000" endA="300" endPos="35500" dir="5400000" sy="-90000" algn="bl" rotWithShape="0"/>
                  </a:effectLst>
                </a:rPr>
                <a:t>COMPONENTE 3: </a:t>
              </a:r>
              <a:r>
                <a:rPr lang="es-ES" sz="1250" b="0" cap="none" spc="0">
                  <a:ln w="0"/>
                  <a:solidFill>
                    <a:srgbClr val="800000"/>
                  </a:solidFill>
                  <a:effectLst>
                    <a:reflection blurRad="6350" stA="53000" endA="300" endPos="35500" dir="5400000" sy="-90000" algn="bl" rotWithShape="0"/>
                  </a:effectLst>
                </a:rPr>
                <a:t>Rendición de Cuentas a la Ciudadanía</a:t>
              </a:r>
            </a:p>
          </xdr:txBody>
        </xdr:sp>
        <xdr:pic>
          <xdr:nvPicPr>
            <xdr:cNvPr id="23" name="Imagen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9"/>
            <a:stretch>
              <a:fillRect/>
            </a:stretch>
          </xdr:blipFill>
          <xdr:spPr>
            <a:xfrm>
              <a:off x="5227320" y="2193913"/>
              <a:ext cx="1226077" cy="756474"/>
            </a:xfrm>
            <a:prstGeom prst="rect">
              <a:avLst/>
            </a:prstGeom>
            <a:effectLst>
              <a:glow rad="63500">
                <a:schemeClr val="accent3">
                  <a:lumMod val="75000"/>
                  <a:alpha val="40000"/>
                </a:schemeClr>
              </a:glow>
            </a:effectLst>
          </xdr:spPr>
        </xdr:pic>
      </xdr:grpSp>
      <xdr:pic>
        <xdr:nvPicPr>
          <xdr:cNvPr id="38" name="Imagen 37">
            <a:hlinkClick xmlns:r="http://schemas.openxmlformats.org/officeDocument/2006/relationships" r:id="rId10"/>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837473B0-CC2E-450A-ABE3-18F120FF3D39}">
                <a1611:picAttrSrcUrl xmlns:a1611="http://schemas.microsoft.com/office/drawing/2016/11/main" r:id="rId6"/>
              </a:ext>
            </a:extLst>
          </a:blip>
          <a:stretch>
            <a:fillRect/>
          </a:stretch>
        </xdr:blipFill>
        <xdr:spPr>
          <a:xfrm rot="16973904">
            <a:off x="8653931" y="2598720"/>
            <a:ext cx="546029" cy="588688"/>
          </a:xfrm>
          <a:prstGeom prst="rect">
            <a:avLst/>
          </a:prstGeom>
        </xdr:spPr>
      </xdr:pic>
    </xdr:grpSp>
    <xdr:clientData/>
  </xdr:twoCellAnchor>
  <xdr:twoCellAnchor>
    <xdr:from>
      <xdr:col>0</xdr:col>
      <xdr:colOff>548640</xdr:colOff>
      <xdr:row>16</xdr:row>
      <xdr:rowOff>184785</xdr:rowOff>
    </xdr:from>
    <xdr:to>
      <xdr:col>4</xdr:col>
      <xdr:colOff>290650</xdr:colOff>
      <xdr:row>22</xdr:row>
      <xdr:rowOff>97123</xdr:rowOff>
    </xdr:to>
    <xdr:grpSp>
      <xdr:nvGrpSpPr>
        <xdr:cNvPr id="17" name="Grupo 16">
          <a:extLst>
            <a:ext uri="{FF2B5EF4-FFF2-40B4-BE49-F238E27FC236}">
              <a16:creationId xmlns:a16="http://schemas.microsoft.com/office/drawing/2014/main" id="{00000000-0008-0000-0000-000011000000}"/>
            </a:ext>
          </a:extLst>
        </xdr:cNvPr>
        <xdr:cNvGrpSpPr/>
      </xdr:nvGrpSpPr>
      <xdr:grpSpPr>
        <a:xfrm>
          <a:off x="548640" y="3232785"/>
          <a:ext cx="2828110" cy="1055338"/>
          <a:chOff x="548640" y="3649980"/>
          <a:chExt cx="2911930" cy="1009618"/>
        </a:xfrm>
      </xdr:grpSpPr>
      <xdr:grpSp>
        <xdr:nvGrpSpPr>
          <xdr:cNvPr id="51" name="Grupo 50">
            <a:extLst>
              <a:ext uri="{FF2B5EF4-FFF2-40B4-BE49-F238E27FC236}">
                <a16:creationId xmlns:a16="http://schemas.microsoft.com/office/drawing/2014/main" id="{00000000-0008-0000-0000-000033000000}"/>
              </a:ext>
            </a:extLst>
          </xdr:cNvPr>
          <xdr:cNvGrpSpPr/>
        </xdr:nvGrpSpPr>
        <xdr:grpSpPr>
          <a:xfrm>
            <a:off x="548640" y="3649980"/>
            <a:ext cx="2720340" cy="960120"/>
            <a:chOff x="1021080" y="4503420"/>
            <a:chExt cx="2720340" cy="960120"/>
          </a:xfrm>
        </xdr:grpSpPr>
        <xdr:sp macro="" textlink="">
          <xdr:nvSpPr>
            <xdr:cNvPr id="39" name="CuadroTexto 38">
              <a:extLst>
                <a:ext uri="{FF2B5EF4-FFF2-40B4-BE49-F238E27FC236}">
                  <a16:creationId xmlns:a16="http://schemas.microsoft.com/office/drawing/2014/main" id="{00000000-0008-0000-0000-000027000000}"/>
                </a:ext>
              </a:extLst>
            </xdr:cNvPr>
            <xdr:cNvSpPr txBox="1"/>
          </xdr:nvSpPr>
          <xdr:spPr>
            <a:xfrm>
              <a:off x="1021080" y="4503420"/>
              <a:ext cx="2720340" cy="960120"/>
            </a:xfrm>
            <a:prstGeom prst="rect">
              <a:avLst/>
            </a:prstGeom>
            <a:solidFill>
              <a:schemeClr val="lt1"/>
            </a:solidFill>
            <a:ln w="9525" cmpd="sng">
              <a:solidFill>
                <a:schemeClr val="bg2">
                  <a:lumMod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1"/>
              <a:r>
                <a:rPr lang="es-CO" sz="1100" b="1"/>
                <a:t>	</a:t>
              </a:r>
            </a:p>
          </xdr:txBody>
        </xdr:sp>
        <xdr:sp macro="" textlink="">
          <xdr:nvSpPr>
            <xdr:cNvPr id="41" name="Rectángulo 40">
              <a:extLst>
                <a:ext uri="{FF2B5EF4-FFF2-40B4-BE49-F238E27FC236}">
                  <a16:creationId xmlns:a16="http://schemas.microsoft.com/office/drawing/2014/main" id="{00000000-0008-0000-0000-000029000000}"/>
                </a:ext>
              </a:extLst>
            </xdr:cNvPr>
            <xdr:cNvSpPr/>
          </xdr:nvSpPr>
          <xdr:spPr>
            <a:xfrm>
              <a:off x="2339183" y="4789837"/>
              <a:ext cx="1364139" cy="624530"/>
            </a:xfrm>
            <a:prstGeom prst="rect">
              <a:avLst/>
            </a:prstGeom>
            <a:noFill/>
          </xdr:spPr>
          <xdr:txBody>
            <a:bodyPr wrap="square" lIns="91440" tIns="45720" rIns="91440" bIns="45720" anchor="ctr" anchorCtr="0">
              <a:noAutofit/>
            </a:bodyPr>
            <a:lstStyle/>
            <a:p>
              <a:pPr algn="l"/>
              <a:r>
                <a:rPr lang="es-ES" sz="1250" b="1" cap="none" spc="0">
                  <a:ln w="0"/>
                  <a:solidFill>
                    <a:schemeClr val="accent5">
                      <a:lumMod val="75000"/>
                    </a:schemeClr>
                  </a:solidFill>
                  <a:effectLst>
                    <a:reflection blurRad="6350" stA="53000" endA="300" endPos="35500" dir="5400000" sy="-90000" algn="bl" rotWithShape="0"/>
                  </a:effectLst>
                </a:rPr>
                <a:t>COMPONENTE 4: </a:t>
              </a:r>
              <a:r>
                <a:rPr lang="es-ES" sz="1250" b="0" cap="none" spc="0">
                  <a:ln w="0"/>
                  <a:solidFill>
                    <a:srgbClr val="800000"/>
                  </a:solidFill>
                  <a:effectLst>
                    <a:reflection blurRad="6350" stA="53000" endA="300" endPos="35500" dir="5400000" sy="-90000" algn="bl" rotWithShape="0"/>
                  </a:effectLst>
                </a:rPr>
                <a:t>Mejoramiento de la Atención</a:t>
              </a:r>
              <a:r>
                <a:rPr lang="es-ES" sz="1250" b="0" cap="none" spc="0" baseline="0">
                  <a:ln w="0"/>
                  <a:solidFill>
                    <a:srgbClr val="800000"/>
                  </a:solidFill>
                  <a:effectLst>
                    <a:reflection blurRad="6350" stA="53000" endA="300" endPos="35500" dir="5400000" sy="-90000" algn="bl" rotWithShape="0"/>
                  </a:effectLst>
                </a:rPr>
                <a:t> al Ciudadano</a:t>
              </a:r>
              <a:endParaRPr lang="es-ES" sz="1250" b="0" cap="none" spc="0">
                <a:ln w="0"/>
                <a:solidFill>
                  <a:srgbClr val="800000"/>
                </a:solidFill>
                <a:effectLst>
                  <a:reflection blurRad="6350" stA="53000" endA="300" endPos="35500" dir="5400000" sy="-90000" algn="bl" rotWithShape="0"/>
                </a:effectLst>
              </a:endParaRPr>
            </a:p>
            <a:p>
              <a:pPr algn="l"/>
              <a:endParaRPr lang="es-ES" sz="1250" b="0" cap="none" spc="0">
                <a:ln w="0"/>
                <a:solidFill>
                  <a:schemeClr val="accent5">
                    <a:lumMod val="75000"/>
                  </a:schemeClr>
                </a:solidFill>
                <a:effectLst>
                  <a:reflection blurRad="6350" stA="53000" endA="300" endPos="35500" dir="5400000" sy="-90000" algn="bl" rotWithShape="0"/>
                </a:effectLst>
              </a:endParaRPr>
            </a:p>
          </xdr:txBody>
        </xdr:sp>
        <xdr:pic>
          <xdr:nvPicPr>
            <xdr:cNvPr id="19" name="Imagen 18" descr="CACECAM">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158240" y="4559266"/>
              <a:ext cx="1120140" cy="805213"/>
            </a:xfrm>
            <a:prstGeom prst="rect">
              <a:avLst/>
            </a:prstGeom>
            <a:noFill/>
            <a:effectLst>
              <a:glow rad="63500">
                <a:schemeClr val="accent3">
                  <a:lumMod val="75000"/>
                  <a:alpha val="40000"/>
                </a:schemeClr>
              </a:glow>
            </a:effectLst>
            <a:extLst>
              <a:ext uri="{909E8E84-426E-40DD-AFC4-6F175D3DCCD1}">
                <a14:hiddenFill xmlns:a14="http://schemas.microsoft.com/office/drawing/2010/main">
                  <a:solidFill>
                    <a:srgbClr val="FFFFFF"/>
                  </a:solidFill>
                </a14:hiddenFill>
              </a:ext>
            </a:extLst>
          </xdr:spPr>
        </xdr:pic>
      </xdr:grpSp>
      <xdr:pic>
        <xdr:nvPicPr>
          <xdr:cNvPr id="40" name="Imagen 39">
            <a:hlinkClick xmlns:r="http://schemas.openxmlformats.org/officeDocument/2006/relationships" r:id="rId12"/>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837473B0-CC2E-450A-ABE3-18F120FF3D39}">
                <a1611:picAttrSrcUrl xmlns:a1611="http://schemas.microsoft.com/office/drawing/2016/11/main" r:id="rId6"/>
              </a:ext>
            </a:extLst>
          </a:blip>
          <a:stretch>
            <a:fillRect/>
          </a:stretch>
        </xdr:blipFill>
        <xdr:spPr>
          <a:xfrm rot="16973904">
            <a:off x="2893211" y="4092240"/>
            <a:ext cx="546029" cy="588688"/>
          </a:xfrm>
          <a:prstGeom prst="rect">
            <a:avLst/>
          </a:prstGeom>
        </xdr:spPr>
      </xdr:pic>
    </xdr:grpSp>
    <xdr:clientData/>
  </xdr:twoCellAnchor>
  <xdr:twoCellAnchor>
    <xdr:from>
      <xdr:col>4</xdr:col>
      <xdr:colOff>259080</xdr:colOff>
      <xdr:row>16</xdr:row>
      <xdr:rowOff>184786</xdr:rowOff>
    </xdr:from>
    <xdr:to>
      <xdr:col>8</xdr:col>
      <xdr:colOff>8710</xdr:colOff>
      <xdr:row>22</xdr:row>
      <xdr:rowOff>112363</xdr:rowOff>
    </xdr:to>
    <xdr:grpSp>
      <xdr:nvGrpSpPr>
        <xdr:cNvPr id="15" name="Grupo 14">
          <a:extLst>
            <a:ext uri="{FF2B5EF4-FFF2-40B4-BE49-F238E27FC236}">
              <a16:creationId xmlns:a16="http://schemas.microsoft.com/office/drawing/2014/main" id="{00000000-0008-0000-0000-00000F000000}"/>
            </a:ext>
          </a:extLst>
        </xdr:cNvPr>
        <xdr:cNvGrpSpPr/>
      </xdr:nvGrpSpPr>
      <xdr:grpSpPr>
        <a:xfrm>
          <a:off x="3345180" y="3232786"/>
          <a:ext cx="2835730" cy="1070577"/>
          <a:chOff x="3429000" y="3649981"/>
          <a:chExt cx="2919550" cy="1024857"/>
        </a:xfrm>
      </xdr:grpSpPr>
      <xdr:grpSp>
        <xdr:nvGrpSpPr>
          <xdr:cNvPr id="62" name="Grupo 61">
            <a:extLst>
              <a:ext uri="{FF2B5EF4-FFF2-40B4-BE49-F238E27FC236}">
                <a16:creationId xmlns:a16="http://schemas.microsoft.com/office/drawing/2014/main" id="{00000000-0008-0000-0000-00003E000000}"/>
              </a:ext>
            </a:extLst>
          </xdr:cNvPr>
          <xdr:cNvGrpSpPr/>
        </xdr:nvGrpSpPr>
        <xdr:grpSpPr>
          <a:xfrm>
            <a:off x="3429000" y="3649981"/>
            <a:ext cx="2720340" cy="960120"/>
            <a:chOff x="5135880" y="3268981"/>
            <a:chExt cx="2720340" cy="960120"/>
          </a:xfrm>
        </xdr:grpSpPr>
        <xdr:sp macro="" textlink="">
          <xdr:nvSpPr>
            <xdr:cNvPr id="58" name="CuadroTexto 57">
              <a:extLst>
                <a:ext uri="{FF2B5EF4-FFF2-40B4-BE49-F238E27FC236}">
                  <a16:creationId xmlns:a16="http://schemas.microsoft.com/office/drawing/2014/main" id="{00000000-0008-0000-0000-00003A000000}"/>
                </a:ext>
              </a:extLst>
            </xdr:cNvPr>
            <xdr:cNvSpPr txBox="1"/>
          </xdr:nvSpPr>
          <xdr:spPr>
            <a:xfrm>
              <a:off x="5135880" y="3268981"/>
              <a:ext cx="2720340" cy="960120"/>
            </a:xfrm>
            <a:prstGeom prst="rect">
              <a:avLst/>
            </a:prstGeom>
            <a:solidFill>
              <a:schemeClr val="lt1"/>
            </a:solidFill>
            <a:ln w="9525" cmpd="sng">
              <a:solidFill>
                <a:schemeClr val="bg2">
                  <a:lumMod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1"/>
              <a:r>
                <a:rPr lang="es-CO" sz="1100" b="1"/>
                <a:t>	</a:t>
              </a:r>
            </a:p>
          </xdr:txBody>
        </xdr:sp>
        <xdr:sp macro="" textlink="">
          <xdr:nvSpPr>
            <xdr:cNvPr id="60" name="Rectángulo 59">
              <a:extLst>
                <a:ext uri="{FF2B5EF4-FFF2-40B4-BE49-F238E27FC236}">
                  <a16:creationId xmlns:a16="http://schemas.microsoft.com/office/drawing/2014/main" id="{00000000-0008-0000-0000-00003C000000}"/>
                </a:ext>
              </a:extLst>
            </xdr:cNvPr>
            <xdr:cNvSpPr/>
          </xdr:nvSpPr>
          <xdr:spPr>
            <a:xfrm>
              <a:off x="6492241" y="3456355"/>
              <a:ext cx="1356360" cy="624530"/>
            </a:xfrm>
            <a:prstGeom prst="rect">
              <a:avLst/>
            </a:prstGeom>
            <a:noFill/>
          </xdr:spPr>
          <xdr:txBody>
            <a:bodyPr wrap="square" lIns="91440" tIns="45720" rIns="91440" bIns="45720" anchor="ctr" anchorCtr="0">
              <a:noAutofit/>
            </a:bodyPr>
            <a:lstStyle/>
            <a:p>
              <a:pPr algn="l"/>
              <a:r>
                <a:rPr lang="es-ES" sz="1250" b="1" cap="none" spc="0">
                  <a:ln w="0"/>
                  <a:solidFill>
                    <a:schemeClr val="accent5">
                      <a:lumMod val="75000"/>
                    </a:schemeClr>
                  </a:solidFill>
                  <a:effectLst>
                    <a:reflection blurRad="6350" stA="53000" endA="300" endPos="35500" dir="5400000" sy="-90000" algn="bl" rotWithShape="0"/>
                  </a:effectLst>
                </a:rPr>
                <a:t>COMPONENTE 5: </a:t>
              </a:r>
              <a:r>
                <a:rPr lang="es-ES" sz="1250" b="0" cap="none" spc="0">
                  <a:ln w="0"/>
                  <a:solidFill>
                    <a:srgbClr val="800000"/>
                  </a:solidFill>
                  <a:effectLst>
                    <a:reflection blurRad="6350" stA="53000" endA="300" endPos="35500" dir="5400000" sy="-90000" algn="bl" rotWithShape="0"/>
                  </a:effectLst>
                </a:rPr>
                <a:t>Transparencia</a:t>
              </a:r>
              <a:r>
                <a:rPr lang="es-ES" sz="1250" b="0" cap="none" spc="0" baseline="0">
                  <a:ln w="0"/>
                  <a:solidFill>
                    <a:srgbClr val="800000"/>
                  </a:solidFill>
                  <a:effectLst>
                    <a:reflection blurRad="6350" stA="53000" endA="300" endPos="35500" dir="5400000" sy="-90000" algn="bl" rotWithShape="0"/>
                  </a:effectLst>
                </a:rPr>
                <a:t> y Acceso a la Información</a:t>
              </a:r>
              <a:endParaRPr lang="es-ES" sz="1250" b="0" cap="none" spc="0">
                <a:ln w="0"/>
                <a:solidFill>
                  <a:srgbClr val="800000"/>
                </a:solidFill>
                <a:effectLst>
                  <a:reflection blurRad="6350" stA="53000" endA="300" endPos="35500" dir="5400000" sy="-90000" algn="bl" rotWithShape="0"/>
                </a:effectLst>
              </a:endParaRPr>
            </a:p>
          </xdr:txBody>
        </xdr:sp>
        <xdr:pic>
          <xdr:nvPicPr>
            <xdr:cNvPr id="61" name="Imagen 60">
              <a:extLst>
                <a:ext uri="{FF2B5EF4-FFF2-40B4-BE49-F238E27FC236}">
                  <a16:creationId xmlns:a16="http://schemas.microsoft.com/office/drawing/2014/main" id="{00000000-0008-0000-0000-00003D000000}"/>
                </a:ext>
              </a:extLst>
            </xdr:cNvPr>
            <xdr:cNvPicPr>
              <a:picLocks noChangeAspect="1"/>
            </xdr:cNvPicPr>
          </xdr:nvPicPr>
          <xdr:blipFill>
            <a:blip xmlns:r="http://schemas.openxmlformats.org/officeDocument/2006/relationships" r:embed="rId13"/>
            <a:stretch>
              <a:fillRect/>
            </a:stretch>
          </xdr:blipFill>
          <xdr:spPr>
            <a:xfrm>
              <a:off x="5234940" y="3375660"/>
              <a:ext cx="1219200" cy="761655"/>
            </a:xfrm>
            <a:prstGeom prst="rect">
              <a:avLst/>
            </a:prstGeom>
            <a:effectLst>
              <a:glow rad="63500">
                <a:schemeClr val="accent3">
                  <a:lumMod val="75000"/>
                  <a:alpha val="40000"/>
                </a:schemeClr>
              </a:glow>
            </a:effectLst>
          </xdr:spPr>
        </xdr:pic>
      </xdr:grpSp>
      <xdr:pic>
        <xdr:nvPicPr>
          <xdr:cNvPr id="43" name="Imagen 42">
            <a:hlinkClick xmlns:r="http://schemas.openxmlformats.org/officeDocument/2006/relationships" r:id="rId14"/>
            <a:extLst>
              <a:ext uri="{FF2B5EF4-FFF2-40B4-BE49-F238E27FC236}">
                <a16:creationId xmlns:a16="http://schemas.microsoft.com/office/drawing/2014/main" id="{00000000-0008-0000-0000-00002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837473B0-CC2E-450A-ABE3-18F120FF3D39}">
                <a1611:picAttrSrcUrl xmlns:a1611="http://schemas.microsoft.com/office/drawing/2016/11/main" r:id="rId6"/>
              </a:ext>
            </a:extLst>
          </a:blip>
          <a:stretch>
            <a:fillRect/>
          </a:stretch>
        </xdr:blipFill>
        <xdr:spPr>
          <a:xfrm rot="16973904">
            <a:off x="5781191" y="4107480"/>
            <a:ext cx="546029" cy="588688"/>
          </a:xfrm>
          <a:prstGeom prst="rect">
            <a:avLst/>
          </a:prstGeom>
        </xdr:spPr>
      </xdr:pic>
    </xdr:grpSp>
    <xdr:clientData/>
  </xdr:twoCellAnchor>
  <xdr:twoCellAnchor>
    <xdr:from>
      <xdr:col>7</xdr:col>
      <xdr:colOff>762000</xdr:colOff>
      <xdr:row>24</xdr:row>
      <xdr:rowOff>66675</xdr:rowOff>
    </xdr:from>
    <xdr:to>
      <xdr:col>11</xdr:col>
      <xdr:colOff>481065</xdr:colOff>
      <xdr:row>29</xdr:row>
      <xdr:rowOff>146743</xdr:rowOff>
    </xdr:to>
    <xdr:grpSp>
      <xdr:nvGrpSpPr>
        <xdr:cNvPr id="2" name="Grupo 1">
          <a:extLst>
            <a:ext uri="{FF2B5EF4-FFF2-40B4-BE49-F238E27FC236}">
              <a16:creationId xmlns:a16="http://schemas.microsoft.com/office/drawing/2014/main" id="{00000000-0008-0000-0000-000002000000}"/>
            </a:ext>
          </a:extLst>
        </xdr:cNvPr>
        <xdr:cNvGrpSpPr/>
      </xdr:nvGrpSpPr>
      <xdr:grpSpPr>
        <a:xfrm>
          <a:off x="6162675" y="4638675"/>
          <a:ext cx="2805165" cy="1032568"/>
          <a:chOff x="6162675" y="5200650"/>
          <a:chExt cx="2805165" cy="1032568"/>
        </a:xfrm>
      </xdr:grpSpPr>
      <xdr:sp macro="" textlink="">
        <xdr:nvSpPr>
          <xdr:cNvPr id="69" name="CuadroTexto 68">
            <a:extLst>
              <a:ext uri="{FF2B5EF4-FFF2-40B4-BE49-F238E27FC236}">
                <a16:creationId xmlns:a16="http://schemas.microsoft.com/office/drawing/2014/main" id="{00000000-0008-0000-0000-000045000000}"/>
              </a:ext>
            </a:extLst>
          </xdr:cNvPr>
          <xdr:cNvSpPr txBox="1"/>
        </xdr:nvSpPr>
        <xdr:spPr>
          <a:xfrm>
            <a:off x="6162675" y="5200650"/>
            <a:ext cx="2636520" cy="1005840"/>
          </a:xfrm>
          <a:prstGeom prst="rect">
            <a:avLst/>
          </a:prstGeom>
          <a:solidFill>
            <a:schemeClr val="lt1"/>
          </a:solidFill>
          <a:ln w="9525" cmpd="sng">
            <a:solidFill>
              <a:schemeClr val="bg2">
                <a:lumMod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1"/>
            <a:r>
              <a:rPr lang="es-CO" sz="1100" b="1"/>
              <a:t>	</a:t>
            </a:r>
          </a:p>
        </xdr:txBody>
      </xdr:sp>
      <xdr:sp macro="" textlink="">
        <xdr:nvSpPr>
          <xdr:cNvPr id="70" name="Rectángulo 69">
            <a:extLst>
              <a:ext uri="{FF2B5EF4-FFF2-40B4-BE49-F238E27FC236}">
                <a16:creationId xmlns:a16="http://schemas.microsoft.com/office/drawing/2014/main" id="{00000000-0008-0000-0000-000046000000}"/>
              </a:ext>
            </a:extLst>
          </xdr:cNvPr>
          <xdr:cNvSpPr/>
        </xdr:nvSpPr>
        <xdr:spPr>
          <a:xfrm>
            <a:off x="7477126" y="5387340"/>
            <a:ext cx="1314450" cy="655010"/>
          </a:xfrm>
          <a:prstGeom prst="rect">
            <a:avLst/>
          </a:prstGeom>
          <a:noFill/>
        </xdr:spPr>
        <xdr:txBody>
          <a:bodyPr wrap="square" lIns="91440" tIns="45720" rIns="91440" bIns="45720" anchor="ctr" anchorCtr="0">
            <a:noAutofit/>
          </a:bodyPr>
          <a:lstStyle/>
          <a:p>
            <a:pPr algn="l"/>
            <a:r>
              <a:rPr lang="es-ES" sz="1250" b="1" cap="none" spc="0">
                <a:ln w="0"/>
                <a:solidFill>
                  <a:schemeClr val="accent5">
                    <a:lumMod val="75000"/>
                  </a:schemeClr>
                </a:solidFill>
                <a:effectLst>
                  <a:reflection blurRad="6350" stA="53000" endA="300" endPos="35500" dir="5400000" sy="-90000" algn="bl" rotWithShape="0"/>
                </a:effectLst>
              </a:rPr>
              <a:t>ANEXO: </a:t>
            </a:r>
          </a:p>
          <a:p>
            <a:pPr algn="l"/>
            <a:r>
              <a:rPr lang="es-ES" sz="1250" b="0" cap="none" spc="0">
                <a:ln w="0"/>
                <a:solidFill>
                  <a:srgbClr val="800000"/>
                </a:solidFill>
                <a:effectLst>
                  <a:reflection blurRad="6350" stA="53000" endA="300" endPos="35500" dir="5400000" sy="-90000" algn="bl" rotWithShape="0"/>
                </a:effectLst>
              </a:rPr>
              <a:t>Mapa de </a:t>
            </a:r>
          </a:p>
          <a:p>
            <a:pPr algn="l"/>
            <a:r>
              <a:rPr lang="es-ES" sz="1250" b="0" cap="none" spc="0">
                <a:ln w="0"/>
                <a:solidFill>
                  <a:srgbClr val="800000"/>
                </a:solidFill>
                <a:effectLst>
                  <a:reflection blurRad="6350" stA="53000" endA="300" endPos="35500" dir="5400000" sy="-90000" algn="bl" rotWithShape="0"/>
                </a:effectLst>
              </a:rPr>
              <a:t>Riesgos de </a:t>
            </a:r>
          </a:p>
          <a:p>
            <a:pPr algn="l"/>
            <a:r>
              <a:rPr lang="es-ES" sz="1250" b="0" cap="none" spc="0">
                <a:ln w="0"/>
                <a:solidFill>
                  <a:srgbClr val="800000"/>
                </a:solidFill>
                <a:effectLst>
                  <a:reflection blurRad="6350" stA="53000" endA="300" endPos="35500" dir="5400000" sy="-90000" algn="bl" rotWithShape="0"/>
                </a:effectLst>
              </a:rPr>
              <a:t>Corrupción</a:t>
            </a:r>
          </a:p>
        </xdr:txBody>
      </xdr:sp>
      <xdr:pic>
        <xdr:nvPicPr>
          <xdr:cNvPr id="75" name="Imagen 74">
            <a:extLst>
              <a:ext uri="{FF2B5EF4-FFF2-40B4-BE49-F238E27FC236}">
                <a16:creationId xmlns:a16="http://schemas.microsoft.com/office/drawing/2014/main" id="{00000000-0008-0000-0000-00004B000000}"/>
              </a:ext>
            </a:extLst>
          </xdr:cNvPr>
          <xdr:cNvPicPr>
            <a:picLocks noChangeAspect="1"/>
          </xdr:cNvPicPr>
        </xdr:nvPicPr>
        <xdr:blipFill rotWithShape="1">
          <a:blip xmlns:r="http://schemas.openxmlformats.org/officeDocument/2006/relationships" r:embed="rId15"/>
          <a:srcRect l="13335" t="8724" r="24566" b="10767"/>
          <a:stretch/>
        </xdr:blipFill>
        <xdr:spPr>
          <a:xfrm>
            <a:off x="6240780" y="5306415"/>
            <a:ext cx="1213485" cy="801015"/>
          </a:xfrm>
          <a:prstGeom prst="rect">
            <a:avLst/>
          </a:prstGeom>
          <a:effectLst>
            <a:glow rad="63500">
              <a:schemeClr val="accent3">
                <a:lumMod val="75000"/>
                <a:alpha val="40000"/>
              </a:schemeClr>
            </a:glow>
          </a:effectLst>
        </xdr:spPr>
      </xdr:pic>
      <xdr:pic>
        <xdr:nvPicPr>
          <xdr:cNvPr id="20" name="Imagen 19">
            <a:hlinkClick xmlns:r="http://schemas.openxmlformats.org/officeDocument/2006/relationships" r:id="rId16"/>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837473B0-CC2E-450A-ABE3-18F120FF3D39}">
                <a1611:picAttrSrcUrl xmlns:a1611="http://schemas.microsoft.com/office/drawing/2016/11/main" r:id="rId6"/>
              </a:ext>
            </a:extLst>
          </a:blip>
          <a:stretch>
            <a:fillRect/>
          </a:stretch>
        </xdr:blipFill>
        <xdr:spPr>
          <a:xfrm rot="16839031">
            <a:off x="8421005" y="5686383"/>
            <a:ext cx="576681" cy="516989"/>
          </a:xfrm>
          <a:prstGeom prst="rect">
            <a:avLst/>
          </a:prstGeom>
        </xdr:spPr>
      </xdr:pic>
    </xdr:grpSp>
    <xdr:clientData/>
  </xdr:twoCellAnchor>
  <xdr:twoCellAnchor>
    <xdr:from>
      <xdr:col>7</xdr:col>
      <xdr:colOff>762000</xdr:colOff>
      <xdr:row>17</xdr:row>
      <xdr:rowOff>1905</xdr:rowOff>
    </xdr:from>
    <xdr:to>
      <xdr:col>11</xdr:col>
      <xdr:colOff>492689</xdr:colOff>
      <xdr:row>22</xdr:row>
      <xdr:rowOff>47625</xdr:rowOff>
    </xdr:to>
    <xdr:grpSp>
      <xdr:nvGrpSpPr>
        <xdr:cNvPr id="12" name="Grupo 11">
          <a:extLst>
            <a:ext uri="{FF2B5EF4-FFF2-40B4-BE49-F238E27FC236}">
              <a16:creationId xmlns:a16="http://schemas.microsoft.com/office/drawing/2014/main" id="{8A3B81FB-DC2A-4A9D-9A80-05AEF3211495}"/>
            </a:ext>
          </a:extLst>
        </xdr:cNvPr>
        <xdr:cNvGrpSpPr/>
      </xdr:nvGrpSpPr>
      <xdr:grpSpPr>
        <a:xfrm>
          <a:off x="6162675" y="3240405"/>
          <a:ext cx="2816789" cy="998220"/>
          <a:chOff x="6309360" y="3110865"/>
          <a:chExt cx="2900609" cy="960120"/>
        </a:xfrm>
      </xdr:grpSpPr>
      <xdr:grpSp>
        <xdr:nvGrpSpPr>
          <xdr:cNvPr id="11" name="Grupo 10">
            <a:extLst>
              <a:ext uri="{FF2B5EF4-FFF2-40B4-BE49-F238E27FC236}">
                <a16:creationId xmlns:a16="http://schemas.microsoft.com/office/drawing/2014/main" id="{00000000-0008-0000-0000-00000B000000}"/>
              </a:ext>
            </a:extLst>
          </xdr:cNvPr>
          <xdr:cNvGrpSpPr/>
        </xdr:nvGrpSpPr>
        <xdr:grpSpPr>
          <a:xfrm>
            <a:off x="6309360" y="3110865"/>
            <a:ext cx="2720340" cy="960120"/>
            <a:chOff x="6162675" y="3175636"/>
            <a:chExt cx="2642035" cy="1004606"/>
          </a:xfrm>
        </xdr:grpSpPr>
        <xdr:sp macro="" textlink="">
          <xdr:nvSpPr>
            <xdr:cNvPr id="64" name="CuadroTexto 63">
              <a:extLst>
                <a:ext uri="{FF2B5EF4-FFF2-40B4-BE49-F238E27FC236}">
                  <a16:creationId xmlns:a16="http://schemas.microsoft.com/office/drawing/2014/main" id="{00000000-0008-0000-0000-000040000000}"/>
                </a:ext>
              </a:extLst>
            </xdr:cNvPr>
            <xdr:cNvSpPr txBox="1"/>
          </xdr:nvSpPr>
          <xdr:spPr>
            <a:xfrm>
              <a:off x="6162675" y="3175636"/>
              <a:ext cx="2642035" cy="1004606"/>
            </a:xfrm>
            <a:prstGeom prst="rect">
              <a:avLst/>
            </a:prstGeom>
            <a:solidFill>
              <a:schemeClr val="lt1"/>
            </a:solidFill>
            <a:ln w="9525" cmpd="sng">
              <a:solidFill>
                <a:schemeClr val="bg2">
                  <a:lumMod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1"/>
              <a:r>
                <a:rPr lang="es-CO" sz="1100" b="1"/>
                <a:t>	</a:t>
              </a:r>
            </a:p>
          </xdr:txBody>
        </xdr:sp>
        <xdr:pic>
          <xdr:nvPicPr>
            <xdr:cNvPr id="28" name="Imagen 27">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18"/>
            <a:stretch>
              <a:fillRect/>
            </a:stretch>
          </xdr:blipFill>
          <xdr:spPr>
            <a:xfrm>
              <a:off x="6256019" y="3307838"/>
              <a:ext cx="1191168" cy="776482"/>
            </a:xfrm>
            <a:prstGeom prst="rect">
              <a:avLst/>
            </a:prstGeom>
            <a:effectLst>
              <a:glow rad="63500">
                <a:schemeClr val="accent3">
                  <a:lumMod val="75000"/>
                  <a:alpha val="40000"/>
                </a:schemeClr>
              </a:glow>
            </a:effectLst>
          </xdr:spPr>
        </xdr:pic>
        <xdr:sp macro="" textlink="">
          <xdr:nvSpPr>
            <xdr:cNvPr id="65" name="Rectángulo 64">
              <a:extLst>
                <a:ext uri="{FF2B5EF4-FFF2-40B4-BE49-F238E27FC236}">
                  <a16:creationId xmlns:a16="http://schemas.microsoft.com/office/drawing/2014/main" id="{00000000-0008-0000-0000-000041000000}"/>
                </a:ext>
              </a:extLst>
            </xdr:cNvPr>
            <xdr:cNvSpPr/>
          </xdr:nvSpPr>
          <xdr:spPr>
            <a:xfrm>
              <a:off x="7477126" y="3371850"/>
              <a:ext cx="1314450" cy="655010"/>
            </a:xfrm>
            <a:prstGeom prst="rect">
              <a:avLst/>
            </a:prstGeom>
            <a:noFill/>
          </xdr:spPr>
          <xdr:txBody>
            <a:bodyPr wrap="square" lIns="91440" tIns="45720" rIns="91440" bIns="45720" anchor="ctr" anchorCtr="0">
              <a:noAutofit/>
            </a:bodyPr>
            <a:lstStyle/>
            <a:p>
              <a:pPr algn="l"/>
              <a:r>
                <a:rPr lang="es-ES" sz="1250" b="1" cap="none" spc="0">
                  <a:ln w="0"/>
                  <a:solidFill>
                    <a:schemeClr val="accent5">
                      <a:lumMod val="75000"/>
                    </a:schemeClr>
                  </a:solidFill>
                  <a:effectLst>
                    <a:reflection blurRad="6350" stA="53000" endA="300" endPos="35500" dir="5400000" sy="-90000" algn="bl" rotWithShape="0"/>
                  </a:effectLst>
                </a:rPr>
                <a:t>COMPONENTE 6: </a:t>
              </a:r>
              <a:r>
                <a:rPr lang="es-ES" sz="1250" b="0" cap="none" spc="0">
                  <a:ln w="0"/>
                  <a:solidFill>
                    <a:srgbClr val="800000"/>
                  </a:solidFill>
                  <a:effectLst>
                    <a:reflection blurRad="6350" stA="53000" endA="300" endPos="35500" dir="5400000" sy="-90000" algn="bl" rotWithShape="0"/>
                  </a:effectLst>
                </a:rPr>
                <a:t>Otras </a:t>
              </a:r>
            </a:p>
            <a:p>
              <a:pPr algn="l"/>
              <a:r>
                <a:rPr lang="es-ES" sz="1250" b="0" cap="none" spc="0">
                  <a:ln w="0"/>
                  <a:solidFill>
                    <a:srgbClr val="800000"/>
                  </a:solidFill>
                  <a:effectLst>
                    <a:reflection blurRad="6350" stA="53000" endA="300" endPos="35500" dir="5400000" sy="-90000" algn="bl" rotWithShape="0"/>
                  </a:effectLst>
                </a:rPr>
                <a:t>Iniciativas Adicionales</a:t>
              </a:r>
            </a:p>
          </xdr:txBody>
        </xdr:sp>
      </xdr:grpSp>
      <xdr:pic>
        <xdr:nvPicPr>
          <xdr:cNvPr id="50" name="Imagen 49">
            <a:hlinkClick xmlns:r="http://schemas.openxmlformats.org/officeDocument/2006/relationships" r:id="rId19"/>
            <a:extLst>
              <a:ext uri="{FF2B5EF4-FFF2-40B4-BE49-F238E27FC236}">
                <a16:creationId xmlns:a16="http://schemas.microsoft.com/office/drawing/2014/main" id="{BEFB1EE2-5E31-4AA5-8180-23566CC9486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837473B0-CC2E-450A-ABE3-18F120FF3D39}">
                <a1611:picAttrSrcUrl xmlns:a1611="http://schemas.microsoft.com/office/drawing/2016/11/main" r:id="rId6"/>
              </a:ext>
            </a:extLst>
          </a:blip>
          <a:stretch>
            <a:fillRect/>
          </a:stretch>
        </xdr:blipFill>
        <xdr:spPr>
          <a:xfrm rot="16973904">
            <a:off x="8642611" y="3482714"/>
            <a:ext cx="588688" cy="546029"/>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45373</xdr:colOff>
      <xdr:row>0</xdr:row>
      <xdr:rowOff>64614</xdr:rowOff>
    </xdr:from>
    <xdr:to>
      <xdr:col>1</xdr:col>
      <xdr:colOff>396240</xdr:colOff>
      <xdr:row>0</xdr:row>
      <xdr:rowOff>838667</xdr:rowOff>
    </xdr:to>
    <xdr:pic>
      <xdr:nvPicPr>
        <xdr:cNvPr id="2" name="Imagen 1" descr="Descripción: Descripción: E:\BIF COMPARTIDA\relogohorizontal\LOGO BIF HORIZONTAL PNG.png">
          <a:extLst>
            <a:ext uri="{FF2B5EF4-FFF2-40B4-BE49-F238E27FC236}">
              <a16:creationId xmlns:a16="http://schemas.microsoft.com/office/drawing/2014/main" id="{00000000-0008-0000-01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087" r="6789"/>
        <a:stretch/>
      </xdr:blipFill>
      <xdr:spPr bwMode="auto">
        <a:xfrm>
          <a:off x="45373" y="64614"/>
          <a:ext cx="1389092" cy="774053"/>
        </a:xfrm>
        <a:prstGeom prst="rect">
          <a:avLst/>
        </a:prstGeom>
        <a:noFill/>
        <a:ln>
          <a:noFill/>
        </a:ln>
      </xdr:spPr>
    </xdr:pic>
    <xdr:clientData/>
  </xdr:twoCellAnchor>
  <xdr:twoCellAnchor editAs="oneCell">
    <xdr:from>
      <xdr:col>10</xdr:col>
      <xdr:colOff>396354</xdr:colOff>
      <xdr:row>0</xdr:row>
      <xdr:rowOff>45720</xdr:rowOff>
    </xdr:from>
    <xdr:to>
      <xdr:col>11</xdr:col>
      <xdr:colOff>422910</xdr:colOff>
      <xdr:row>0</xdr:row>
      <xdr:rowOff>851361</xdr:rowOff>
    </xdr:to>
    <xdr:pic>
      <xdr:nvPicPr>
        <xdr:cNvPr id="3" name="Imagen 2">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54404" y="45720"/>
          <a:ext cx="807606" cy="805641"/>
        </a:xfrm>
        <a:prstGeom prst="rect">
          <a:avLst/>
        </a:prstGeom>
        <a:noFill/>
        <a:ln>
          <a:noFill/>
        </a:ln>
      </xdr:spPr>
    </xdr:pic>
    <xdr:clientData/>
  </xdr:twoCellAnchor>
  <xdr:twoCellAnchor editAs="oneCell">
    <xdr:from>
      <xdr:col>11</xdr:col>
      <xdr:colOff>76200</xdr:colOff>
      <xdr:row>1</xdr:row>
      <xdr:rowOff>205740</xdr:rowOff>
    </xdr:from>
    <xdr:to>
      <xdr:col>11</xdr:col>
      <xdr:colOff>746760</xdr:colOff>
      <xdr:row>2</xdr:row>
      <xdr:rowOff>257175</xdr:rowOff>
    </xdr:to>
    <xdr:pic>
      <xdr:nvPicPr>
        <xdr:cNvPr id="4" name="Imagen 3" descr="Galería">
          <a:hlinkClick xmlns:r="http://schemas.openxmlformats.org/officeDocument/2006/relationships" r:id="rId3"/>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rot="10800000">
          <a:off x="8679180" y="1097280"/>
          <a:ext cx="670560" cy="670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52993</xdr:colOff>
      <xdr:row>0</xdr:row>
      <xdr:rowOff>64614</xdr:rowOff>
    </xdr:from>
    <xdr:to>
      <xdr:col>1</xdr:col>
      <xdr:colOff>645841</xdr:colOff>
      <xdr:row>0</xdr:row>
      <xdr:rowOff>838667</xdr:rowOff>
    </xdr:to>
    <xdr:pic>
      <xdr:nvPicPr>
        <xdr:cNvPr id="2" name="Imagen 1" descr="Descripción: Descripción: E:\BIF COMPARTIDA\relogohorizontal\LOGO BIF HORIZONTAL PNG.png">
          <a:extLst>
            <a:ext uri="{FF2B5EF4-FFF2-40B4-BE49-F238E27FC236}">
              <a16:creationId xmlns:a16="http://schemas.microsoft.com/office/drawing/2014/main" id="{00000000-0008-0000-02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087" r="6789"/>
        <a:stretch/>
      </xdr:blipFill>
      <xdr:spPr bwMode="auto">
        <a:xfrm>
          <a:off x="52993" y="64614"/>
          <a:ext cx="1490103" cy="774053"/>
        </a:xfrm>
        <a:prstGeom prst="rect">
          <a:avLst/>
        </a:prstGeom>
        <a:noFill/>
        <a:ln>
          <a:noFill/>
        </a:ln>
      </xdr:spPr>
    </xdr:pic>
    <xdr:clientData/>
  </xdr:twoCellAnchor>
  <xdr:twoCellAnchor editAs="oneCell">
    <xdr:from>
      <xdr:col>14</xdr:col>
      <xdr:colOff>434454</xdr:colOff>
      <xdr:row>0</xdr:row>
      <xdr:rowOff>45720</xdr:rowOff>
    </xdr:from>
    <xdr:to>
      <xdr:col>15</xdr:col>
      <xdr:colOff>403860</xdr:colOff>
      <xdr:row>0</xdr:row>
      <xdr:rowOff>851361</xdr:rowOff>
    </xdr:to>
    <xdr:pic>
      <xdr:nvPicPr>
        <xdr:cNvPr id="3" name="Imagen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66874" y="45720"/>
          <a:ext cx="830466" cy="805641"/>
        </a:xfrm>
        <a:prstGeom prst="rect">
          <a:avLst/>
        </a:prstGeom>
        <a:noFill/>
        <a:ln>
          <a:noFill/>
        </a:ln>
      </xdr:spPr>
    </xdr:pic>
    <xdr:clientData/>
  </xdr:twoCellAnchor>
  <xdr:twoCellAnchor editAs="oneCell">
    <xdr:from>
      <xdr:col>15</xdr:col>
      <xdr:colOff>76200</xdr:colOff>
      <xdr:row>1</xdr:row>
      <xdr:rowOff>205740</xdr:rowOff>
    </xdr:from>
    <xdr:to>
      <xdr:col>15</xdr:col>
      <xdr:colOff>746760</xdr:colOff>
      <xdr:row>2</xdr:row>
      <xdr:rowOff>381000</xdr:rowOff>
    </xdr:to>
    <xdr:pic>
      <xdr:nvPicPr>
        <xdr:cNvPr id="4" name="Imagen 3" descr="Galería">
          <a:hlinkClick xmlns:r="http://schemas.openxmlformats.org/officeDocument/2006/relationships" r:id="rId3"/>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rot="10800000">
          <a:off x="8869680" y="1097280"/>
          <a:ext cx="670560" cy="670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43468</xdr:colOff>
      <xdr:row>0</xdr:row>
      <xdr:rowOff>64614</xdr:rowOff>
    </xdr:from>
    <xdr:to>
      <xdr:col>1</xdr:col>
      <xdr:colOff>512491</xdr:colOff>
      <xdr:row>0</xdr:row>
      <xdr:rowOff>838667</xdr:rowOff>
    </xdr:to>
    <xdr:pic>
      <xdr:nvPicPr>
        <xdr:cNvPr id="2" name="Imagen 1" descr="Descripción: Descripción: E:\BIF COMPARTIDA\relogohorizontal\LOGO BIF HORIZONTAL PNG.png">
          <a:extLst>
            <a:ext uri="{FF2B5EF4-FFF2-40B4-BE49-F238E27FC236}">
              <a16:creationId xmlns:a16="http://schemas.microsoft.com/office/drawing/2014/main" id="{00000000-0008-0000-03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087" r="6789"/>
        <a:stretch/>
      </xdr:blipFill>
      <xdr:spPr bwMode="auto">
        <a:xfrm>
          <a:off x="43468" y="64614"/>
          <a:ext cx="1469148" cy="774053"/>
        </a:xfrm>
        <a:prstGeom prst="rect">
          <a:avLst/>
        </a:prstGeom>
        <a:noFill/>
        <a:ln>
          <a:noFill/>
        </a:ln>
      </xdr:spPr>
    </xdr:pic>
    <xdr:clientData/>
  </xdr:twoCellAnchor>
  <xdr:twoCellAnchor editAs="oneCell">
    <xdr:from>
      <xdr:col>10</xdr:col>
      <xdr:colOff>434454</xdr:colOff>
      <xdr:row>0</xdr:row>
      <xdr:rowOff>45720</xdr:rowOff>
    </xdr:from>
    <xdr:to>
      <xdr:col>11</xdr:col>
      <xdr:colOff>403860</xdr:colOff>
      <xdr:row>0</xdr:row>
      <xdr:rowOff>851361</xdr:rowOff>
    </xdr:to>
    <xdr:pic>
      <xdr:nvPicPr>
        <xdr:cNvPr id="3" name="Imagen 2">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66874" y="45720"/>
          <a:ext cx="830466" cy="805641"/>
        </a:xfrm>
        <a:prstGeom prst="rect">
          <a:avLst/>
        </a:prstGeom>
        <a:noFill/>
        <a:ln>
          <a:noFill/>
        </a:ln>
      </xdr:spPr>
    </xdr:pic>
    <xdr:clientData/>
  </xdr:twoCellAnchor>
  <xdr:twoCellAnchor editAs="oneCell">
    <xdr:from>
      <xdr:col>11</xdr:col>
      <xdr:colOff>76200</xdr:colOff>
      <xdr:row>1</xdr:row>
      <xdr:rowOff>205740</xdr:rowOff>
    </xdr:from>
    <xdr:to>
      <xdr:col>11</xdr:col>
      <xdr:colOff>746760</xdr:colOff>
      <xdr:row>2</xdr:row>
      <xdr:rowOff>333375</xdr:rowOff>
    </xdr:to>
    <xdr:pic>
      <xdr:nvPicPr>
        <xdr:cNvPr id="4" name="Imagen 3" descr="Galería">
          <a:hlinkClick xmlns:r="http://schemas.openxmlformats.org/officeDocument/2006/relationships" r:id="rId3"/>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rot="10800000">
          <a:off x="8869680" y="1097280"/>
          <a:ext cx="670560" cy="670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52993</xdr:colOff>
      <xdr:row>0</xdr:row>
      <xdr:rowOff>64614</xdr:rowOff>
    </xdr:from>
    <xdr:to>
      <xdr:col>1</xdr:col>
      <xdr:colOff>464866</xdr:colOff>
      <xdr:row>0</xdr:row>
      <xdr:rowOff>838667</xdr:rowOff>
    </xdr:to>
    <xdr:pic>
      <xdr:nvPicPr>
        <xdr:cNvPr id="2" name="Imagen 1" descr="Descripción: Descripción: E:\BIF COMPARTIDA\relogohorizontal\LOGO BIF HORIZONTAL PNG.png">
          <a:extLst>
            <a:ext uri="{FF2B5EF4-FFF2-40B4-BE49-F238E27FC236}">
              <a16:creationId xmlns:a16="http://schemas.microsoft.com/office/drawing/2014/main" id="{00000000-0008-0000-04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087" r="6789"/>
        <a:stretch/>
      </xdr:blipFill>
      <xdr:spPr bwMode="auto">
        <a:xfrm>
          <a:off x="52993" y="64614"/>
          <a:ext cx="1490103" cy="774053"/>
        </a:xfrm>
        <a:prstGeom prst="rect">
          <a:avLst/>
        </a:prstGeom>
        <a:noFill/>
        <a:ln>
          <a:noFill/>
        </a:ln>
      </xdr:spPr>
    </xdr:pic>
    <xdr:clientData/>
  </xdr:twoCellAnchor>
  <xdr:twoCellAnchor editAs="oneCell">
    <xdr:from>
      <xdr:col>10</xdr:col>
      <xdr:colOff>434454</xdr:colOff>
      <xdr:row>0</xdr:row>
      <xdr:rowOff>45720</xdr:rowOff>
    </xdr:from>
    <xdr:to>
      <xdr:col>11</xdr:col>
      <xdr:colOff>403860</xdr:colOff>
      <xdr:row>0</xdr:row>
      <xdr:rowOff>851361</xdr:rowOff>
    </xdr:to>
    <xdr:pic>
      <xdr:nvPicPr>
        <xdr:cNvPr id="3" name="Imagen 2">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66874" y="45720"/>
          <a:ext cx="830466" cy="805641"/>
        </a:xfrm>
        <a:prstGeom prst="rect">
          <a:avLst/>
        </a:prstGeom>
        <a:noFill/>
        <a:ln>
          <a:noFill/>
        </a:ln>
      </xdr:spPr>
    </xdr:pic>
    <xdr:clientData/>
  </xdr:twoCellAnchor>
  <xdr:twoCellAnchor editAs="oneCell">
    <xdr:from>
      <xdr:col>11</xdr:col>
      <xdr:colOff>76200</xdr:colOff>
      <xdr:row>1</xdr:row>
      <xdr:rowOff>205740</xdr:rowOff>
    </xdr:from>
    <xdr:to>
      <xdr:col>11</xdr:col>
      <xdr:colOff>746760</xdr:colOff>
      <xdr:row>2</xdr:row>
      <xdr:rowOff>238125</xdr:rowOff>
    </xdr:to>
    <xdr:pic>
      <xdr:nvPicPr>
        <xdr:cNvPr id="4" name="Imagen 3" descr="Galería">
          <a:hlinkClick xmlns:r="http://schemas.openxmlformats.org/officeDocument/2006/relationships" r:id="rId3"/>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rot="10800000">
          <a:off x="8869680" y="1097280"/>
          <a:ext cx="670560" cy="670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52993</xdr:colOff>
      <xdr:row>0</xdr:row>
      <xdr:rowOff>64614</xdr:rowOff>
    </xdr:from>
    <xdr:to>
      <xdr:col>1</xdr:col>
      <xdr:colOff>560116</xdr:colOff>
      <xdr:row>0</xdr:row>
      <xdr:rowOff>838667</xdr:rowOff>
    </xdr:to>
    <xdr:pic>
      <xdr:nvPicPr>
        <xdr:cNvPr id="2" name="Imagen 1" descr="Descripción: Descripción: E:\BIF COMPARTIDA\relogohorizontal\LOGO BIF HORIZONTAL PNG.png">
          <a:extLst>
            <a:ext uri="{FF2B5EF4-FFF2-40B4-BE49-F238E27FC236}">
              <a16:creationId xmlns:a16="http://schemas.microsoft.com/office/drawing/2014/main" id="{00000000-0008-0000-05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087" r="6789"/>
        <a:stretch/>
      </xdr:blipFill>
      <xdr:spPr bwMode="auto">
        <a:xfrm>
          <a:off x="52993" y="64614"/>
          <a:ext cx="1490103" cy="774053"/>
        </a:xfrm>
        <a:prstGeom prst="rect">
          <a:avLst/>
        </a:prstGeom>
        <a:noFill/>
        <a:ln>
          <a:noFill/>
        </a:ln>
      </xdr:spPr>
    </xdr:pic>
    <xdr:clientData/>
  </xdr:twoCellAnchor>
  <xdr:twoCellAnchor editAs="oneCell">
    <xdr:from>
      <xdr:col>10</xdr:col>
      <xdr:colOff>434454</xdr:colOff>
      <xdr:row>0</xdr:row>
      <xdr:rowOff>45720</xdr:rowOff>
    </xdr:from>
    <xdr:to>
      <xdr:col>11</xdr:col>
      <xdr:colOff>470535</xdr:colOff>
      <xdr:row>0</xdr:row>
      <xdr:rowOff>851361</xdr:rowOff>
    </xdr:to>
    <xdr:pic>
      <xdr:nvPicPr>
        <xdr:cNvPr id="3" name="Imagen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66874" y="45720"/>
          <a:ext cx="830466" cy="805641"/>
        </a:xfrm>
        <a:prstGeom prst="rect">
          <a:avLst/>
        </a:prstGeom>
        <a:noFill/>
        <a:ln>
          <a:noFill/>
        </a:ln>
      </xdr:spPr>
    </xdr:pic>
    <xdr:clientData/>
  </xdr:twoCellAnchor>
  <xdr:twoCellAnchor editAs="oneCell">
    <xdr:from>
      <xdr:col>11</xdr:col>
      <xdr:colOff>76200</xdr:colOff>
      <xdr:row>1</xdr:row>
      <xdr:rowOff>205740</xdr:rowOff>
    </xdr:from>
    <xdr:to>
      <xdr:col>11</xdr:col>
      <xdr:colOff>746760</xdr:colOff>
      <xdr:row>2</xdr:row>
      <xdr:rowOff>209550</xdr:rowOff>
    </xdr:to>
    <xdr:pic>
      <xdr:nvPicPr>
        <xdr:cNvPr id="4" name="Imagen 3" descr="Galería">
          <a:hlinkClick xmlns:r="http://schemas.openxmlformats.org/officeDocument/2006/relationships" r:id="rId3"/>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rot="10800000">
          <a:off x="8869680" y="1097280"/>
          <a:ext cx="670560" cy="670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52993</xdr:colOff>
      <xdr:row>0</xdr:row>
      <xdr:rowOff>64614</xdr:rowOff>
    </xdr:from>
    <xdr:to>
      <xdr:col>1</xdr:col>
      <xdr:colOff>550591</xdr:colOff>
      <xdr:row>0</xdr:row>
      <xdr:rowOff>838667</xdr:rowOff>
    </xdr:to>
    <xdr:pic>
      <xdr:nvPicPr>
        <xdr:cNvPr id="2" name="Imagen 1" descr="Descripción: Descripción: E:\BIF COMPARTIDA\relogohorizontal\LOGO BIF HORIZONTAL PNG.png">
          <a:extLst>
            <a:ext uri="{FF2B5EF4-FFF2-40B4-BE49-F238E27FC236}">
              <a16:creationId xmlns:a16="http://schemas.microsoft.com/office/drawing/2014/main" id="{00000000-0008-0000-06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087" r="6789"/>
        <a:stretch/>
      </xdr:blipFill>
      <xdr:spPr bwMode="auto">
        <a:xfrm>
          <a:off x="52993" y="64614"/>
          <a:ext cx="1490103" cy="774053"/>
        </a:xfrm>
        <a:prstGeom prst="rect">
          <a:avLst/>
        </a:prstGeom>
        <a:noFill/>
        <a:ln>
          <a:noFill/>
        </a:ln>
      </xdr:spPr>
    </xdr:pic>
    <xdr:clientData/>
  </xdr:twoCellAnchor>
  <xdr:twoCellAnchor editAs="oneCell">
    <xdr:from>
      <xdr:col>10</xdr:col>
      <xdr:colOff>434454</xdr:colOff>
      <xdr:row>0</xdr:row>
      <xdr:rowOff>45720</xdr:rowOff>
    </xdr:from>
    <xdr:to>
      <xdr:col>11</xdr:col>
      <xdr:colOff>403860</xdr:colOff>
      <xdr:row>0</xdr:row>
      <xdr:rowOff>851361</xdr:rowOff>
    </xdr:to>
    <xdr:pic>
      <xdr:nvPicPr>
        <xdr:cNvPr id="3" name="Imagen 2">
          <a:extLst>
            <a:ext uri="{FF2B5EF4-FFF2-40B4-BE49-F238E27FC236}">
              <a16:creationId xmlns:a16="http://schemas.microsoft.com/office/drawing/2014/main" id="{00000000-0008-0000-06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66874" y="45720"/>
          <a:ext cx="830466" cy="805641"/>
        </a:xfrm>
        <a:prstGeom prst="rect">
          <a:avLst/>
        </a:prstGeom>
        <a:noFill/>
        <a:ln>
          <a:noFill/>
        </a:ln>
      </xdr:spPr>
    </xdr:pic>
    <xdr:clientData/>
  </xdr:twoCellAnchor>
  <xdr:twoCellAnchor editAs="oneCell">
    <xdr:from>
      <xdr:col>11</xdr:col>
      <xdr:colOff>76200</xdr:colOff>
      <xdr:row>1</xdr:row>
      <xdr:rowOff>205740</xdr:rowOff>
    </xdr:from>
    <xdr:to>
      <xdr:col>11</xdr:col>
      <xdr:colOff>746760</xdr:colOff>
      <xdr:row>2</xdr:row>
      <xdr:rowOff>95250</xdr:rowOff>
    </xdr:to>
    <xdr:pic>
      <xdr:nvPicPr>
        <xdr:cNvPr id="4" name="Imagen 3" descr="Galería">
          <a:hlinkClick xmlns:r="http://schemas.openxmlformats.org/officeDocument/2006/relationships" r:id="rId3"/>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rot="10800000">
          <a:off x="8869680" y="1097280"/>
          <a:ext cx="670560" cy="670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107157</xdr:colOff>
      <xdr:row>0</xdr:row>
      <xdr:rowOff>100335</xdr:rowOff>
    </xdr:from>
    <xdr:to>
      <xdr:col>1</xdr:col>
      <xdr:colOff>661905</xdr:colOff>
      <xdr:row>0</xdr:row>
      <xdr:rowOff>874388</xdr:rowOff>
    </xdr:to>
    <xdr:pic>
      <xdr:nvPicPr>
        <xdr:cNvPr id="2" name="Imagen 1" descr="Descripción: Descripción: E:\BIF COMPARTIDA\relogohorizontal\LOGO BIF HORIZONTAL PNG.png">
          <a:extLst>
            <a:ext uri="{FF2B5EF4-FFF2-40B4-BE49-F238E27FC236}">
              <a16:creationId xmlns:a16="http://schemas.microsoft.com/office/drawing/2014/main" id="{00000000-0008-0000-07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087" r="6789"/>
        <a:stretch/>
      </xdr:blipFill>
      <xdr:spPr bwMode="auto">
        <a:xfrm>
          <a:off x="107157" y="100335"/>
          <a:ext cx="1471529" cy="774053"/>
        </a:xfrm>
        <a:prstGeom prst="rect">
          <a:avLst/>
        </a:prstGeom>
        <a:noFill/>
        <a:ln>
          <a:noFill/>
        </a:ln>
      </xdr:spPr>
    </xdr:pic>
    <xdr:clientData/>
  </xdr:twoCellAnchor>
  <xdr:twoCellAnchor>
    <xdr:from>
      <xdr:col>2</xdr:col>
      <xdr:colOff>114300</xdr:colOff>
      <xdr:row>0</xdr:row>
      <xdr:rowOff>110490</xdr:rowOff>
    </xdr:from>
    <xdr:to>
      <xdr:col>4</xdr:col>
      <xdr:colOff>268816</xdr:colOff>
      <xdr:row>0</xdr:row>
      <xdr:rowOff>781050</xdr:rowOff>
    </xdr:to>
    <xdr:grpSp>
      <xdr:nvGrpSpPr>
        <xdr:cNvPr id="6" name="Grupo 5">
          <a:extLst>
            <a:ext uri="{FF2B5EF4-FFF2-40B4-BE49-F238E27FC236}">
              <a16:creationId xmlns:a16="http://schemas.microsoft.com/office/drawing/2014/main" id="{00000000-0008-0000-0700-000006000000}"/>
            </a:ext>
          </a:extLst>
        </xdr:cNvPr>
        <xdr:cNvGrpSpPr/>
      </xdr:nvGrpSpPr>
      <xdr:grpSpPr>
        <a:xfrm>
          <a:off x="1816894" y="110490"/>
          <a:ext cx="1607078" cy="670560"/>
          <a:chOff x="1857375" y="120015"/>
          <a:chExt cx="1602430" cy="670560"/>
        </a:xfrm>
      </xdr:grpSpPr>
      <xdr:pic>
        <xdr:nvPicPr>
          <xdr:cNvPr id="4" name="Imagen 3" descr="Galería">
            <a:hlinkClick xmlns:r="http://schemas.openxmlformats.org/officeDocument/2006/relationships" r:id="rId2"/>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rot="10800000">
            <a:off x="1857375" y="120015"/>
            <a:ext cx="670560" cy="67056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5" name="CuadroTexto 4">
            <a:extLst>
              <a:ext uri="{FF2B5EF4-FFF2-40B4-BE49-F238E27FC236}">
                <a16:creationId xmlns:a16="http://schemas.microsoft.com/office/drawing/2014/main" id="{00000000-0008-0000-0700-000005000000}"/>
              </a:ext>
            </a:extLst>
          </xdr:cNvPr>
          <xdr:cNvSpPr txBox="1"/>
        </xdr:nvSpPr>
        <xdr:spPr>
          <a:xfrm>
            <a:off x="2573981" y="121709"/>
            <a:ext cx="885824" cy="666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solidFill>
                  <a:srgbClr val="FF0000"/>
                </a:solidFill>
                <a:latin typeface="+mn-lt"/>
              </a:rPr>
              <a:t>Regresar</a:t>
            </a:r>
            <a:r>
              <a:rPr lang="es-CO" sz="1200" b="1" baseline="0">
                <a:solidFill>
                  <a:srgbClr val="FF0000"/>
                </a:solidFill>
                <a:latin typeface="+mn-lt"/>
              </a:rPr>
              <a:t> al </a:t>
            </a:r>
          </a:p>
          <a:p>
            <a:pPr algn="ctr"/>
            <a:r>
              <a:rPr lang="es-CO" sz="1200" b="1" baseline="0">
                <a:solidFill>
                  <a:srgbClr val="FF0000"/>
                </a:solidFill>
                <a:latin typeface="+mn-lt"/>
              </a:rPr>
              <a:t>INICIO</a:t>
            </a:r>
            <a:endParaRPr lang="es-CO" sz="1200" b="1">
              <a:solidFill>
                <a:srgbClr val="FF0000"/>
              </a:solidFill>
              <a:latin typeface="+mn-lt"/>
            </a:endParaRPr>
          </a:p>
        </xdr:txBody>
      </xdr:sp>
    </xdr:grpSp>
    <xdr:clientData/>
  </xdr:twoCellAnchor>
  <xdr:twoCellAnchor editAs="oneCell">
    <xdr:from>
      <xdr:col>12</xdr:col>
      <xdr:colOff>211670</xdr:colOff>
      <xdr:row>0</xdr:row>
      <xdr:rowOff>84668</xdr:rowOff>
    </xdr:from>
    <xdr:to>
      <xdr:col>12</xdr:col>
      <xdr:colOff>1676585</xdr:colOff>
      <xdr:row>0</xdr:row>
      <xdr:rowOff>858721</xdr:rowOff>
    </xdr:to>
    <xdr:pic>
      <xdr:nvPicPr>
        <xdr:cNvPr id="7" name="Imagen 6" descr="Descripción: Descripción: E:\BIF COMPARTIDA\relogohorizontal\LOGO BIF HORIZONTAL PNG.png">
          <a:extLst>
            <a:ext uri="{FF2B5EF4-FFF2-40B4-BE49-F238E27FC236}">
              <a16:creationId xmlns:a16="http://schemas.microsoft.com/office/drawing/2014/main" id="{00000000-0008-0000-0700-000007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087" r="6789"/>
        <a:stretch/>
      </xdr:blipFill>
      <xdr:spPr bwMode="auto">
        <a:xfrm>
          <a:off x="11599337" y="84668"/>
          <a:ext cx="1464915" cy="774053"/>
        </a:xfrm>
        <a:prstGeom prst="rect">
          <a:avLst/>
        </a:prstGeom>
        <a:noFill/>
        <a:ln>
          <a:noFill/>
        </a:ln>
      </xdr:spPr>
    </xdr:pic>
    <xdr:clientData/>
  </xdr:twoCellAnchor>
  <xdr:twoCellAnchor editAs="oneCell">
    <xdr:from>
      <xdr:col>28</xdr:col>
      <xdr:colOff>158753</xdr:colOff>
      <xdr:row>0</xdr:row>
      <xdr:rowOff>52918</xdr:rowOff>
    </xdr:from>
    <xdr:to>
      <xdr:col>28</xdr:col>
      <xdr:colOff>1623668</xdr:colOff>
      <xdr:row>0</xdr:row>
      <xdr:rowOff>826971</xdr:rowOff>
    </xdr:to>
    <xdr:pic>
      <xdr:nvPicPr>
        <xdr:cNvPr id="8" name="Imagen 7" descr="Descripción: Descripción: E:\BIF COMPARTIDA\relogohorizontal\LOGO BIF HORIZONTAL PNG.png">
          <a:extLst>
            <a:ext uri="{FF2B5EF4-FFF2-40B4-BE49-F238E27FC236}">
              <a16:creationId xmlns:a16="http://schemas.microsoft.com/office/drawing/2014/main" id="{00000000-0008-0000-0700-000008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087" r="6789"/>
        <a:stretch/>
      </xdr:blipFill>
      <xdr:spPr bwMode="auto">
        <a:xfrm>
          <a:off x="25135420" y="52918"/>
          <a:ext cx="1464915" cy="774053"/>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36"/>
  <sheetViews>
    <sheetView view="pageBreakPreview" zoomScaleNormal="100" zoomScaleSheetLayoutView="100" workbookViewId="0"/>
  </sheetViews>
  <sheetFormatPr baseColWidth="10" defaultColWidth="0" defaultRowHeight="15" zeroHeight="1" x14ac:dyDescent="0.25"/>
  <cols>
    <col min="1" max="12" width="11.5703125" style="1" customWidth="1"/>
    <col min="13" max="16384" width="11.5703125" style="1"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spans="5:8" x14ac:dyDescent="0.25">
      <c r="H17"/>
    </row>
    <row r="18" spans="5:8" x14ac:dyDescent="0.25"/>
    <row r="19" spans="5:8" x14ac:dyDescent="0.25"/>
    <row r="20" spans="5:8" x14ac:dyDescent="0.25"/>
    <row r="21" spans="5:8" x14ac:dyDescent="0.25"/>
    <row r="22" spans="5:8" x14ac:dyDescent="0.25"/>
    <row r="23" spans="5:8" x14ac:dyDescent="0.25"/>
    <row r="24" spans="5:8" x14ac:dyDescent="0.25"/>
    <row r="25" spans="5:8" x14ac:dyDescent="0.25"/>
    <row r="26" spans="5:8" x14ac:dyDescent="0.25"/>
    <row r="27" spans="5:8" x14ac:dyDescent="0.25"/>
    <row r="28" spans="5:8" x14ac:dyDescent="0.25"/>
    <row r="29" spans="5:8" x14ac:dyDescent="0.25">
      <c r="E29"/>
    </row>
    <row r="30" spans="5:8" x14ac:dyDescent="0.25"/>
    <row r="31" spans="5:8" x14ac:dyDescent="0.25"/>
    <row r="32" spans="5:8" x14ac:dyDescent="0.25"/>
    <row r="33" spans="8:8" x14ac:dyDescent="0.25"/>
    <row r="34" spans="8:8" x14ac:dyDescent="0.25">
      <c r="H34"/>
    </row>
    <row r="35" spans="8:8" x14ac:dyDescent="0.25"/>
    <row r="36" spans="8:8" x14ac:dyDescent="0.25"/>
  </sheetData>
  <printOptions horizontalCentered="1"/>
  <pageMargins left="0.31496062992125984" right="0.31496062992125984" top="0.55118110236220474" bottom="0.35433070866141736" header="0.31496062992125984" footer="0.31496062992125984"/>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FD12"/>
  <sheetViews>
    <sheetView zoomScaleNormal="100" workbookViewId="0">
      <selection activeCell="O9" sqref="O9"/>
    </sheetView>
  </sheetViews>
  <sheetFormatPr baseColWidth="10" defaultColWidth="11.5703125" defaultRowHeight="15" x14ac:dyDescent="0.25"/>
  <cols>
    <col min="1" max="1" width="15.5703125" style="2" customWidth="1"/>
    <col min="2" max="2" width="6.28515625" style="2" customWidth="1"/>
    <col min="3" max="3" width="9.7109375" style="2" customWidth="1"/>
    <col min="4" max="4" width="9.5703125" style="2" customWidth="1"/>
    <col min="5" max="5" width="8.5703125" style="2" customWidth="1"/>
    <col min="6" max="6" width="16.140625" style="2" customWidth="1"/>
    <col min="7" max="7" width="11.7109375" style="2" customWidth="1"/>
    <col min="8" max="8" width="12.28515625" style="2" customWidth="1"/>
    <col min="9" max="9" width="11.42578125" style="2" customWidth="1"/>
    <col min="10" max="10" width="9" style="2" customWidth="1"/>
    <col min="11" max="12" width="11.7109375" style="2" customWidth="1"/>
    <col min="13" max="16384" width="11.5703125" style="2"/>
  </cols>
  <sheetData>
    <row r="1" spans="1:12 16384:16384" ht="70.150000000000006" customHeight="1" x14ac:dyDescent="0.25">
      <c r="A1" s="40"/>
      <c r="B1" s="40"/>
      <c r="C1" s="41" t="s">
        <v>256</v>
      </c>
      <c r="D1" s="42"/>
      <c r="E1" s="42"/>
      <c r="F1" s="42"/>
      <c r="G1" s="42"/>
      <c r="H1" s="42"/>
      <c r="I1" s="42"/>
      <c r="J1" s="42"/>
      <c r="K1" s="40"/>
      <c r="L1" s="40"/>
      <c r="XFD1" s="22" t="s">
        <v>122</v>
      </c>
    </row>
    <row r="2" spans="1:12 16384:16384" ht="48.75" customHeight="1" x14ac:dyDescent="0.25">
      <c r="A2" s="3" t="s">
        <v>0</v>
      </c>
      <c r="B2" s="32" t="s">
        <v>1</v>
      </c>
      <c r="C2" s="32"/>
      <c r="D2" s="32"/>
      <c r="E2" s="32"/>
      <c r="F2" s="32"/>
      <c r="G2" s="32"/>
      <c r="H2" s="32"/>
      <c r="I2" s="32"/>
      <c r="J2" s="32"/>
      <c r="K2" s="32"/>
      <c r="L2" s="37" t="s">
        <v>4</v>
      </c>
    </row>
    <row r="3" spans="1:12 16384:16384" ht="48.75" customHeight="1" x14ac:dyDescent="0.25">
      <c r="A3" s="3" t="s">
        <v>120</v>
      </c>
      <c r="B3" s="32" t="s">
        <v>151</v>
      </c>
      <c r="C3" s="32"/>
      <c r="D3" s="32"/>
      <c r="E3" s="32"/>
      <c r="F3" s="32"/>
      <c r="G3" s="32"/>
      <c r="H3" s="32"/>
      <c r="I3" s="32"/>
      <c r="J3" s="32"/>
      <c r="K3" s="32"/>
      <c r="L3" s="38"/>
    </row>
    <row r="4" spans="1:12 16384:16384" ht="48.75" customHeight="1" x14ac:dyDescent="0.25">
      <c r="A4" s="3" t="s">
        <v>2</v>
      </c>
      <c r="B4" s="34" t="s">
        <v>3</v>
      </c>
      <c r="C4" s="35"/>
      <c r="D4" s="35"/>
      <c r="E4" s="35"/>
      <c r="F4" s="35"/>
      <c r="G4" s="35"/>
      <c r="H4" s="35"/>
      <c r="I4" s="35"/>
      <c r="J4" s="35"/>
      <c r="K4" s="36"/>
      <c r="L4" s="39"/>
    </row>
    <row r="5" spans="1:12 16384:16384" s="5" customFormat="1" ht="30.6" customHeight="1" x14ac:dyDescent="0.25">
      <c r="A5" s="43" t="s">
        <v>5</v>
      </c>
      <c r="B5" s="43"/>
      <c r="C5" s="43" t="s">
        <v>6</v>
      </c>
      <c r="D5" s="43"/>
      <c r="E5" s="43"/>
      <c r="F5" s="43"/>
      <c r="G5" s="43" t="s">
        <v>7</v>
      </c>
      <c r="H5" s="43"/>
      <c r="I5" s="43" t="s">
        <v>8</v>
      </c>
      <c r="J5" s="43"/>
      <c r="K5" s="4" t="s">
        <v>9</v>
      </c>
      <c r="L5" s="4" t="s">
        <v>10</v>
      </c>
    </row>
    <row r="6" spans="1:12 16384:16384" ht="106.5" customHeight="1" x14ac:dyDescent="0.25">
      <c r="A6" s="33" t="s">
        <v>11</v>
      </c>
      <c r="B6" s="33"/>
      <c r="C6" s="32" t="s">
        <v>257</v>
      </c>
      <c r="D6" s="32"/>
      <c r="E6" s="32"/>
      <c r="F6" s="32"/>
      <c r="G6" s="32" t="s">
        <v>258</v>
      </c>
      <c r="H6" s="32"/>
      <c r="I6" s="33" t="s">
        <v>247</v>
      </c>
      <c r="J6" s="33"/>
      <c r="K6" s="23">
        <v>44958</v>
      </c>
      <c r="L6" s="23">
        <v>45107</v>
      </c>
    </row>
    <row r="7" spans="1:12 16384:16384" ht="80.25" customHeight="1" x14ac:dyDescent="0.25">
      <c r="A7" s="33"/>
      <c r="B7" s="33"/>
      <c r="C7" s="32" t="s">
        <v>259</v>
      </c>
      <c r="D7" s="32"/>
      <c r="E7" s="32"/>
      <c r="F7" s="32"/>
      <c r="G7" s="32" t="s">
        <v>248</v>
      </c>
      <c r="H7" s="32"/>
      <c r="I7" s="33" t="s">
        <v>154</v>
      </c>
      <c r="J7" s="33"/>
      <c r="K7" s="23">
        <v>44958</v>
      </c>
      <c r="L7" s="23">
        <v>45291</v>
      </c>
    </row>
    <row r="8" spans="1:12 16384:16384" ht="106.5" customHeight="1" x14ac:dyDescent="0.25">
      <c r="A8" s="33"/>
      <c r="B8" s="33"/>
      <c r="C8" s="32" t="s">
        <v>260</v>
      </c>
      <c r="D8" s="32"/>
      <c r="E8" s="32"/>
      <c r="F8" s="32"/>
      <c r="G8" s="32" t="s">
        <v>250</v>
      </c>
      <c r="H8" s="32"/>
      <c r="I8" s="33" t="s">
        <v>161</v>
      </c>
      <c r="J8" s="33"/>
      <c r="K8" s="23">
        <v>45078</v>
      </c>
      <c r="L8" s="23">
        <v>45291</v>
      </c>
    </row>
    <row r="9" spans="1:12 16384:16384" ht="106.5" customHeight="1" x14ac:dyDescent="0.25">
      <c r="A9" s="33" t="s">
        <v>12</v>
      </c>
      <c r="B9" s="33"/>
      <c r="C9" s="32" t="s">
        <v>297</v>
      </c>
      <c r="D9" s="32"/>
      <c r="E9" s="32"/>
      <c r="F9" s="32"/>
      <c r="G9" s="32" t="s">
        <v>152</v>
      </c>
      <c r="H9" s="32"/>
      <c r="I9" s="33" t="s">
        <v>249</v>
      </c>
      <c r="J9" s="33"/>
      <c r="K9" s="23">
        <v>44927</v>
      </c>
      <c r="L9" s="23">
        <v>44957</v>
      </c>
    </row>
    <row r="10" spans="1:12 16384:16384" ht="106.5" customHeight="1" x14ac:dyDescent="0.25">
      <c r="A10" s="33"/>
      <c r="B10" s="33"/>
      <c r="C10" s="34" t="s">
        <v>233</v>
      </c>
      <c r="D10" s="35"/>
      <c r="E10" s="35"/>
      <c r="F10" s="36"/>
      <c r="G10" s="34" t="s">
        <v>295</v>
      </c>
      <c r="H10" s="36"/>
      <c r="I10" s="33" t="s">
        <v>161</v>
      </c>
      <c r="J10" s="33"/>
      <c r="K10" s="23">
        <v>44927</v>
      </c>
      <c r="L10" s="23">
        <v>44957</v>
      </c>
    </row>
    <row r="11" spans="1:12 16384:16384" ht="126" customHeight="1" x14ac:dyDescent="0.25">
      <c r="A11" s="33"/>
      <c r="B11" s="33"/>
      <c r="C11" s="32" t="s">
        <v>296</v>
      </c>
      <c r="D11" s="32"/>
      <c r="E11" s="32"/>
      <c r="F11" s="32"/>
      <c r="G11" s="32" t="s">
        <v>153</v>
      </c>
      <c r="H11" s="32"/>
      <c r="I11" s="33" t="s">
        <v>154</v>
      </c>
      <c r="J11" s="33"/>
      <c r="K11" s="23">
        <v>44958</v>
      </c>
      <c r="L11" s="23">
        <v>45016</v>
      </c>
    </row>
    <row r="12" spans="1:12 16384:16384" ht="143.25" customHeight="1" x14ac:dyDescent="0.25">
      <c r="A12" s="33" t="s">
        <v>13</v>
      </c>
      <c r="B12" s="33"/>
      <c r="C12" s="32" t="s">
        <v>261</v>
      </c>
      <c r="D12" s="32"/>
      <c r="E12" s="32"/>
      <c r="F12" s="32"/>
      <c r="G12" s="32" t="s">
        <v>290</v>
      </c>
      <c r="H12" s="32"/>
      <c r="I12" s="33" t="s">
        <v>154</v>
      </c>
      <c r="J12" s="33"/>
      <c r="K12" s="23">
        <v>45031</v>
      </c>
      <c r="L12" s="23">
        <v>44946</v>
      </c>
    </row>
  </sheetData>
  <autoFilter ref="A5:L12" xr:uid="{00000000-0009-0000-0000-000001000000}">
    <filterColumn colId="0" showButton="0"/>
    <filterColumn colId="2" showButton="0"/>
    <filterColumn colId="3" showButton="0"/>
    <filterColumn colId="4" showButton="0"/>
    <filterColumn colId="6" showButton="0"/>
    <filterColumn colId="8" showButton="0"/>
  </autoFilter>
  <mergeCells count="35">
    <mergeCell ref="G11:H11"/>
    <mergeCell ref="I11:J11"/>
    <mergeCell ref="G12:H12"/>
    <mergeCell ref="I12:J12"/>
    <mergeCell ref="A9:B11"/>
    <mergeCell ref="C11:F11"/>
    <mergeCell ref="C12:F12"/>
    <mergeCell ref="A12:B12"/>
    <mergeCell ref="A5:B5"/>
    <mergeCell ref="C5:F5"/>
    <mergeCell ref="G5:H5"/>
    <mergeCell ref="I5:J5"/>
    <mergeCell ref="C6:F6"/>
    <mergeCell ref="G6:H6"/>
    <mergeCell ref="I6:J6"/>
    <mergeCell ref="B4:K4"/>
    <mergeCell ref="L2:L4"/>
    <mergeCell ref="A1:B1"/>
    <mergeCell ref="C1:J1"/>
    <mergeCell ref="K1:L1"/>
    <mergeCell ref="B2:K2"/>
    <mergeCell ref="B3:K3"/>
    <mergeCell ref="C8:F8"/>
    <mergeCell ref="G8:H8"/>
    <mergeCell ref="I8:J8"/>
    <mergeCell ref="A6:B8"/>
    <mergeCell ref="C10:F10"/>
    <mergeCell ref="G10:H10"/>
    <mergeCell ref="I10:J10"/>
    <mergeCell ref="C7:F7"/>
    <mergeCell ref="G7:H7"/>
    <mergeCell ref="I7:J7"/>
    <mergeCell ref="C9:F9"/>
    <mergeCell ref="G9:H9"/>
    <mergeCell ref="I9:J9"/>
  </mergeCells>
  <printOptions horizontalCentered="1"/>
  <pageMargins left="0.31496062992126" right="0.31496062992126" top="0.35433070866141703" bottom="0.35433070866141703" header="0.31496062992126" footer="0.31496062992126"/>
  <pageSetup scale="9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D1048573"/>
  <sheetViews>
    <sheetView zoomScale="89" zoomScaleNormal="89" workbookViewId="0">
      <selection sqref="A1:B1"/>
    </sheetView>
  </sheetViews>
  <sheetFormatPr baseColWidth="10" defaultColWidth="11.5703125" defaultRowHeight="15" x14ac:dyDescent="0.25"/>
  <cols>
    <col min="1" max="1" width="13.140625" style="2" customWidth="1"/>
    <col min="2" max="2" width="11.7109375" style="2" customWidth="1"/>
    <col min="3" max="6" width="9.28515625" style="2" customWidth="1"/>
    <col min="7" max="9" width="9.5703125" style="2" customWidth="1"/>
    <col min="10" max="10" width="11.5703125" style="2" customWidth="1"/>
    <col min="11" max="11" width="12.42578125" style="2" customWidth="1"/>
    <col min="12" max="12" width="27.85546875" style="2" customWidth="1"/>
    <col min="13" max="13" width="26.85546875" style="2" customWidth="1"/>
    <col min="14" max="14" width="25.140625" style="2" customWidth="1"/>
    <col min="15" max="16" width="12.5703125" style="2" customWidth="1"/>
    <col min="17" max="16384" width="11.5703125" style="2"/>
  </cols>
  <sheetData>
    <row r="1" spans="1:16 16384:16384" ht="70.150000000000006" customHeight="1" x14ac:dyDescent="0.25">
      <c r="A1" s="40"/>
      <c r="B1" s="40"/>
      <c r="C1" s="41" t="s">
        <v>262</v>
      </c>
      <c r="D1" s="42"/>
      <c r="E1" s="42"/>
      <c r="F1" s="42"/>
      <c r="G1" s="42"/>
      <c r="H1" s="42"/>
      <c r="I1" s="42"/>
      <c r="J1" s="42"/>
      <c r="K1" s="42"/>
      <c r="L1" s="42"/>
      <c r="M1" s="42"/>
      <c r="N1" s="42"/>
      <c r="O1" s="40"/>
      <c r="P1" s="40"/>
      <c r="XFD1" s="22" t="s">
        <v>122</v>
      </c>
    </row>
    <row r="2" spans="1:16 16384:16384" ht="39" customHeight="1" x14ac:dyDescent="0.25">
      <c r="A2" s="3" t="s">
        <v>0</v>
      </c>
      <c r="B2" s="32" t="s">
        <v>21</v>
      </c>
      <c r="C2" s="32"/>
      <c r="D2" s="32"/>
      <c r="E2" s="32"/>
      <c r="F2" s="32"/>
      <c r="G2" s="32"/>
      <c r="H2" s="32"/>
      <c r="I2" s="32"/>
      <c r="J2" s="32"/>
      <c r="K2" s="32"/>
      <c r="L2" s="32"/>
      <c r="M2" s="32"/>
      <c r="N2" s="32"/>
      <c r="O2" s="32"/>
      <c r="P2" s="37" t="s">
        <v>4</v>
      </c>
    </row>
    <row r="3" spans="1:16 16384:16384" ht="39" customHeight="1" x14ac:dyDescent="0.25">
      <c r="A3" s="3" t="s">
        <v>120</v>
      </c>
      <c r="B3" s="32" t="s">
        <v>29</v>
      </c>
      <c r="C3" s="32"/>
      <c r="D3" s="32"/>
      <c r="E3" s="32"/>
      <c r="F3" s="32"/>
      <c r="G3" s="32"/>
      <c r="H3" s="32"/>
      <c r="I3" s="32"/>
      <c r="J3" s="32"/>
      <c r="K3" s="32"/>
      <c r="L3" s="32"/>
      <c r="M3" s="32"/>
      <c r="N3" s="32"/>
      <c r="O3" s="32"/>
      <c r="P3" s="38"/>
    </row>
    <row r="4" spans="1:16 16384:16384" ht="39" customHeight="1" x14ac:dyDescent="0.25">
      <c r="A4" s="6" t="s">
        <v>2</v>
      </c>
      <c r="B4" s="49" t="s">
        <v>22</v>
      </c>
      <c r="C4" s="50"/>
      <c r="D4" s="50"/>
      <c r="E4" s="50"/>
      <c r="F4" s="50"/>
      <c r="G4" s="50"/>
      <c r="H4" s="50"/>
      <c r="I4" s="50"/>
      <c r="J4" s="50"/>
      <c r="K4" s="50"/>
      <c r="L4" s="50"/>
      <c r="M4" s="50"/>
      <c r="N4" s="50"/>
      <c r="O4" s="51"/>
      <c r="P4" s="39"/>
    </row>
    <row r="5" spans="1:16 16384:16384" s="16" customFormat="1" ht="48.6" customHeight="1" x14ac:dyDescent="0.25">
      <c r="A5" s="52" t="s">
        <v>14</v>
      </c>
      <c r="B5" s="52"/>
      <c r="C5" s="52" t="s">
        <v>15</v>
      </c>
      <c r="D5" s="52"/>
      <c r="E5" s="52" t="s">
        <v>16</v>
      </c>
      <c r="F5" s="52"/>
      <c r="G5" s="52" t="s">
        <v>17</v>
      </c>
      <c r="H5" s="52"/>
      <c r="I5" s="52"/>
      <c r="J5" s="52" t="s">
        <v>18</v>
      </c>
      <c r="K5" s="52"/>
      <c r="L5" s="4" t="s">
        <v>19</v>
      </c>
      <c r="M5" s="4" t="s">
        <v>20</v>
      </c>
      <c r="N5" s="4" t="s">
        <v>8</v>
      </c>
      <c r="O5" s="4" t="s">
        <v>33</v>
      </c>
      <c r="P5" s="4" t="s">
        <v>10</v>
      </c>
    </row>
    <row r="6" spans="1:16 16384:16384" ht="139.5" customHeight="1" x14ac:dyDescent="0.25">
      <c r="A6" s="34" t="s">
        <v>30</v>
      </c>
      <c r="B6" s="36"/>
      <c r="C6" s="47" t="s">
        <v>32</v>
      </c>
      <c r="D6" s="48"/>
      <c r="E6" s="47" t="s">
        <v>158</v>
      </c>
      <c r="F6" s="48"/>
      <c r="G6" s="44" t="s">
        <v>255</v>
      </c>
      <c r="H6" s="45"/>
      <c r="I6" s="46"/>
      <c r="J6" s="47" t="s">
        <v>159</v>
      </c>
      <c r="K6" s="48"/>
      <c r="L6" s="31" t="s">
        <v>230</v>
      </c>
      <c r="M6" s="31" t="s">
        <v>231</v>
      </c>
      <c r="N6" s="30" t="s">
        <v>227</v>
      </c>
      <c r="O6" s="23">
        <v>44958</v>
      </c>
      <c r="P6" s="23">
        <v>45260</v>
      </c>
    </row>
    <row r="7" spans="1:16 16384:16384" ht="139.5" customHeight="1" x14ac:dyDescent="0.25">
      <c r="A7" s="34" t="s">
        <v>31</v>
      </c>
      <c r="B7" s="36"/>
      <c r="C7" s="47" t="s">
        <v>32</v>
      </c>
      <c r="D7" s="48"/>
      <c r="E7" s="47" t="s">
        <v>158</v>
      </c>
      <c r="F7" s="48"/>
      <c r="G7" s="44" t="s">
        <v>228</v>
      </c>
      <c r="H7" s="45"/>
      <c r="I7" s="46"/>
      <c r="J7" s="47" t="s">
        <v>159</v>
      </c>
      <c r="K7" s="48"/>
      <c r="L7" s="29" t="s">
        <v>229</v>
      </c>
      <c r="M7" s="31" t="s">
        <v>232</v>
      </c>
      <c r="N7" s="30" t="s">
        <v>227</v>
      </c>
      <c r="O7" s="23">
        <v>44958</v>
      </c>
      <c r="P7" s="23">
        <v>45260</v>
      </c>
    </row>
    <row r="1048570" spans="5:5" ht="60" x14ac:dyDescent="0.25">
      <c r="E1048570" s="28" t="s">
        <v>156</v>
      </c>
    </row>
    <row r="1048571" spans="5:5" ht="60" x14ac:dyDescent="0.25">
      <c r="E1048571" s="28" t="s">
        <v>157</v>
      </c>
    </row>
    <row r="1048572" spans="5:5" ht="60" x14ac:dyDescent="0.25">
      <c r="E1048572" s="28" t="s">
        <v>155</v>
      </c>
    </row>
    <row r="1048573" spans="5:5" ht="60" x14ac:dyDescent="0.25">
      <c r="E1048573" s="28" t="s">
        <v>158</v>
      </c>
    </row>
  </sheetData>
  <autoFilter ref="A5:P5" xr:uid="{00000000-0009-0000-0000-000002000000}">
    <filterColumn colId="0" showButton="0"/>
    <filterColumn colId="2" showButton="0"/>
    <filterColumn colId="4" showButton="0"/>
    <filterColumn colId="6" showButton="0"/>
    <filterColumn colId="7" showButton="0"/>
    <filterColumn colId="9" showButton="0"/>
  </autoFilter>
  <mergeCells count="22">
    <mergeCell ref="C5:D5"/>
    <mergeCell ref="E5:F5"/>
    <mergeCell ref="G5:I5"/>
    <mergeCell ref="A5:B5"/>
    <mergeCell ref="J5:K5"/>
    <mergeCell ref="A1:B1"/>
    <mergeCell ref="C1:N1"/>
    <mergeCell ref="O1:P1"/>
    <mergeCell ref="B2:O2"/>
    <mergeCell ref="P2:P4"/>
    <mergeCell ref="B3:O3"/>
    <mergeCell ref="B4:O4"/>
    <mergeCell ref="G6:I6"/>
    <mergeCell ref="G7:I7"/>
    <mergeCell ref="J6:K6"/>
    <mergeCell ref="J7:K7"/>
    <mergeCell ref="A6:B6"/>
    <mergeCell ref="A7:B7"/>
    <mergeCell ref="C6:D6"/>
    <mergeCell ref="C7:D7"/>
    <mergeCell ref="E6:F6"/>
    <mergeCell ref="E7:F7"/>
  </mergeCells>
  <dataValidations count="1">
    <dataValidation type="list" allowBlank="1" showInputMessage="1" showErrorMessage="1" sqref="E6:F7" xr:uid="{00000000-0002-0000-0200-000000000000}">
      <formula1>$E$1048570:$E$1048573</formula1>
    </dataValidation>
  </dataValidations>
  <printOptions horizontalCentered="1"/>
  <pageMargins left="0.31496062992125984" right="0.31496062992125984" top="0.35433070866141736" bottom="0.35433070866141736" header="0.31496062992125984" footer="0.31496062992125984"/>
  <pageSetup scale="60" orientation="landscape" r:id="rId1"/>
  <colBreaks count="1" manualBreakCount="1">
    <brk id="16"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FD11"/>
  <sheetViews>
    <sheetView tabSelected="1" topLeftCell="A10" zoomScaleNormal="100" workbookViewId="0">
      <selection sqref="A1:B1"/>
    </sheetView>
  </sheetViews>
  <sheetFormatPr baseColWidth="10" defaultColWidth="11.5703125" defaultRowHeight="15" x14ac:dyDescent="0.25"/>
  <cols>
    <col min="1" max="1" width="15" style="2" customWidth="1"/>
    <col min="2" max="2" width="8.42578125" style="2" customWidth="1"/>
    <col min="3" max="4" width="10.85546875" style="2" customWidth="1"/>
    <col min="5" max="5" width="11" style="2" customWidth="1"/>
    <col min="6" max="6" width="10.85546875" style="2" customWidth="1"/>
    <col min="7" max="8" width="10.5703125" style="2" customWidth="1"/>
    <col min="9" max="9" width="11.7109375" style="2" customWidth="1"/>
    <col min="10" max="10" width="8.5703125" style="2" customWidth="1"/>
    <col min="11" max="12" width="12.5703125" style="2" customWidth="1"/>
    <col min="13" max="16384" width="11.5703125" style="2"/>
  </cols>
  <sheetData>
    <row r="1" spans="1:12 16384:16384" ht="70.150000000000006" customHeight="1" x14ac:dyDescent="0.25">
      <c r="A1" s="40"/>
      <c r="B1" s="40"/>
      <c r="C1" s="41" t="s">
        <v>266</v>
      </c>
      <c r="D1" s="42"/>
      <c r="E1" s="42"/>
      <c r="F1" s="42"/>
      <c r="G1" s="42"/>
      <c r="H1" s="42"/>
      <c r="I1" s="42"/>
      <c r="J1" s="42"/>
      <c r="K1" s="40"/>
      <c r="L1" s="40"/>
      <c r="XFD1" s="22" t="s">
        <v>122</v>
      </c>
    </row>
    <row r="2" spans="1:12 16384:16384" ht="42.75" customHeight="1" x14ac:dyDescent="0.25">
      <c r="A2" s="3" t="s">
        <v>0</v>
      </c>
      <c r="B2" s="32" t="s">
        <v>1</v>
      </c>
      <c r="C2" s="32"/>
      <c r="D2" s="32"/>
      <c r="E2" s="32"/>
      <c r="F2" s="32"/>
      <c r="G2" s="32"/>
      <c r="H2" s="32"/>
      <c r="I2" s="32"/>
      <c r="J2" s="32"/>
      <c r="K2" s="32"/>
      <c r="L2" s="37" t="s">
        <v>4</v>
      </c>
    </row>
    <row r="3" spans="1:12 16384:16384" ht="42.75" customHeight="1" x14ac:dyDescent="0.25">
      <c r="A3" s="3" t="s">
        <v>120</v>
      </c>
      <c r="B3" s="32" t="s">
        <v>169</v>
      </c>
      <c r="C3" s="32"/>
      <c r="D3" s="32"/>
      <c r="E3" s="32"/>
      <c r="F3" s="32"/>
      <c r="G3" s="32"/>
      <c r="H3" s="32"/>
      <c r="I3" s="32"/>
      <c r="J3" s="32"/>
      <c r="K3" s="32"/>
      <c r="L3" s="38"/>
    </row>
    <row r="4" spans="1:12 16384:16384" ht="42.75" customHeight="1" x14ac:dyDescent="0.25">
      <c r="A4" s="3" t="s">
        <v>2</v>
      </c>
      <c r="B4" s="34" t="s">
        <v>23</v>
      </c>
      <c r="C4" s="35"/>
      <c r="D4" s="35"/>
      <c r="E4" s="35"/>
      <c r="F4" s="35"/>
      <c r="G4" s="35"/>
      <c r="H4" s="35"/>
      <c r="I4" s="35"/>
      <c r="J4" s="35"/>
      <c r="K4" s="36"/>
      <c r="L4" s="39"/>
    </row>
    <row r="5" spans="1:12 16384:16384" s="5" customFormat="1" ht="30.6" customHeight="1" x14ac:dyDescent="0.25">
      <c r="A5" s="43" t="s">
        <v>5</v>
      </c>
      <c r="B5" s="43"/>
      <c r="C5" s="43" t="s">
        <v>6</v>
      </c>
      <c r="D5" s="43"/>
      <c r="E5" s="43"/>
      <c r="F5" s="43"/>
      <c r="G5" s="43" t="s">
        <v>7</v>
      </c>
      <c r="H5" s="43"/>
      <c r="I5" s="43" t="s">
        <v>8</v>
      </c>
      <c r="J5" s="43"/>
      <c r="K5" s="4" t="s">
        <v>9</v>
      </c>
      <c r="L5" s="4" t="s">
        <v>10</v>
      </c>
    </row>
    <row r="6" spans="1:12 16384:16384" ht="86.25" customHeight="1" x14ac:dyDescent="0.25">
      <c r="A6" s="53" t="s">
        <v>34</v>
      </c>
      <c r="B6" s="54"/>
      <c r="C6" s="32" t="s">
        <v>37</v>
      </c>
      <c r="D6" s="32"/>
      <c r="E6" s="32"/>
      <c r="F6" s="32"/>
      <c r="G6" s="32" t="s">
        <v>170</v>
      </c>
      <c r="H6" s="32"/>
      <c r="I6" s="33" t="s">
        <v>36</v>
      </c>
      <c r="J6" s="33"/>
      <c r="K6" s="23">
        <v>44958</v>
      </c>
      <c r="L6" s="23">
        <v>45046</v>
      </c>
    </row>
    <row r="7" spans="1:12 16384:16384" ht="86.25" customHeight="1" x14ac:dyDescent="0.25">
      <c r="A7" s="55"/>
      <c r="B7" s="56"/>
      <c r="C7" s="32" t="s">
        <v>263</v>
      </c>
      <c r="D7" s="32"/>
      <c r="E7" s="32"/>
      <c r="F7" s="32"/>
      <c r="G7" s="32" t="s">
        <v>264</v>
      </c>
      <c r="H7" s="32"/>
      <c r="I7" s="33" t="s">
        <v>36</v>
      </c>
      <c r="J7" s="33"/>
      <c r="K7" s="23">
        <v>45200</v>
      </c>
      <c r="L7" s="23">
        <v>45260</v>
      </c>
    </row>
    <row r="8" spans="1:12 16384:16384" ht="86.25" customHeight="1" x14ac:dyDescent="0.25">
      <c r="A8" s="53" t="s">
        <v>35</v>
      </c>
      <c r="B8" s="54"/>
      <c r="C8" s="32" t="s">
        <v>251</v>
      </c>
      <c r="D8" s="32"/>
      <c r="E8" s="32"/>
      <c r="F8" s="32"/>
      <c r="G8" s="32" t="s">
        <v>171</v>
      </c>
      <c r="H8" s="32"/>
      <c r="I8" s="33" t="s">
        <v>36</v>
      </c>
      <c r="J8" s="33"/>
      <c r="K8" s="23">
        <v>45200</v>
      </c>
      <c r="L8" s="23">
        <v>45260</v>
      </c>
    </row>
    <row r="9" spans="1:12 16384:16384" ht="86.25" customHeight="1" x14ac:dyDescent="0.25">
      <c r="A9" s="55"/>
      <c r="B9" s="56"/>
      <c r="C9" s="32" t="s">
        <v>160</v>
      </c>
      <c r="D9" s="32"/>
      <c r="E9" s="32"/>
      <c r="F9" s="32"/>
      <c r="G9" s="32" t="s">
        <v>172</v>
      </c>
      <c r="H9" s="32"/>
      <c r="I9" s="33" t="s">
        <v>161</v>
      </c>
      <c r="J9" s="33"/>
      <c r="K9" s="23">
        <v>45200</v>
      </c>
      <c r="L9" s="23">
        <v>45291</v>
      </c>
    </row>
    <row r="10" spans="1:12 16384:16384" ht="102" customHeight="1" x14ac:dyDescent="0.25">
      <c r="A10" s="53" t="s">
        <v>162</v>
      </c>
      <c r="B10" s="54"/>
      <c r="C10" s="32" t="s">
        <v>265</v>
      </c>
      <c r="D10" s="32"/>
      <c r="E10" s="32"/>
      <c r="F10" s="32"/>
      <c r="G10" s="32" t="s">
        <v>164</v>
      </c>
      <c r="H10" s="32"/>
      <c r="I10" s="33" t="s">
        <v>163</v>
      </c>
      <c r="J10" s="33"/>
      <c r="K10" s="23">
        <v>45200</v>
      </c>
      <c r="L10" s="23">
        <v>45291</v>
      </c>
    </row>
    <row r="11" spans="1:12 16384:16384" ht="102" customHeight="1" x14ac:dyDescent="0.25">
      <c r="A11" s="55"/>
      <c r="B11" s="56"/>
      <c r="C11" s="32" t="s">
        <v>287</v>
      </c>
      <c r="D11" s="32"/>
      <c r="E11" s="32"/>
      <c r="F11" s="32"/>
      <c r="G11" s="32" t="s">
        <v>291</v>
      </c>
      <c r="H11" s="32"/>
      <c r="I11" s="33" t="s">
        <v>154</v>
      </c>
      <c r="J11" s="33"/>
      <c r="K11" s="23">
        <v>45200</v>
      </c>
      <c r="L11" s="23">
        <v>45311</v>
      </c>
    </row>
  </sheetData>
  <autoFilter ref="A5:L5" xr:uid="{00000000-0009-0000-0000-000003000000}">
    <filterColumn colId="0" showButton="0"/>
    <filterColumn colId="2" showButton="0"/>
    <filterColumn colId="3" showButton="0"/>
    <filterColumn colId="4" showButton="0"/>
    <filterColumn colId="6" showButton="0"/>
    <filterColumn colId="8" showButton="0"/>
  </autoFilter>
  <mergeCells count="32">
    <mergeCell ref="A10:B11"/>
    <mergeCell ref="C10:F10"/>
    <mergeCell ref="G10:H10"/>
    <mergeCell ref="I10:J10"/>
    <mergeCell ref="C11:F11"/>
    <mergeCell ref="G11:H11"/>
    <mergeCell ref="I11:J11"/>
    <mergeCell ref="G8:H8"/>
    <mergeCell ref="A8:B9"/>
    <mergeCell ref="C8:F8"/>
    <mergeCell ref="I8:J8"/>
    <mergeCell ref="C9:F9"/>
    <mergeCell ref="G9:H9"/>
    <mergeCell ref="I9:J9"/>
    <mergeCell ref="A5:B5"/>
    <mergeCell ref="C5:F5"/>
    <mergeCell ref="G5:H5"/>
    <mergeCell ref="I5:J5"/>
    <mergeCell ref="A6:B7"/>
    <mergeCell ref="C6:F6"/>
    <mergeCell ref="G6:H6"/>
    <mergeCell ref="I6:J6"/>
    <mergeCell ref="C7:F7"/>
    <mergeCell ref="G7:H7"/>
    <mergeCell ref="I7:J7"/>
    <mergeCell ref="A1:B1"/>
    <mergeCell ref="C1:J1"/>
    <mergeCell ref="K1:L1"/>
    <mergeCell ref="B2:K2"/>
    <mergeCell ref="L2:L4"/>
    <mergeCell ref="B3:K3"/>
    <mergeCell ref="B4:K4"/>
  </mergeCells>
  <printOptions horizontalCentered="1"/>
  <pageMargins left="0.31496062992126" right="0.31496062992126" top="0.35433070866141703" bottom="0.35433070866141703" header="0.31496062992126" footer="0.31496062992126"/>
  <pageSetup scale="99" orientation="landscape" r:id="rId1"/>
  <colBreaks count="1" manualBreakCount="1">
    <brk id="12"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XFD11"/>
  <sheetViews>
    <sheetView zoomScaleNormal="100" workbookViewId="0">
      <selection activeCell="L13" sqref="L13"/>
    </sheetView>
  </sheetViews>
  <sheetFormatPr baseColWidth="10" defaultColWidth="11.5703125" defaultRowHeight="15" x14ac:dyDescent="0.25"/>
  <cols>
    <col min="1" max="1" width="15.85546875" style="2" customWidth="1"/>
    <col min="2" max="2" width="10.140625" style="2" customWidth="1"/>
    <col min="3" max="3" width="10.85546875" style="2" customWidth="1"/>
    <col min="4" max="5" width="9.5703125" style="2" customWidth="1"/>
    <col min="6" max="6" width="8" style="2" customWidth="1"/>
    <col min="7" max="7" width="11.5703125" style="2" customWidth="1"/>
    <col min="8" max="9" width="11.7109375" style="2" customWidth="1"/>
    <col min="10" max="10" width="8.42578125" style="2" customWidth="1"/>
    <col min="11" max="12" width="12.5703125" style="2" customWidth="1"/>
    <col min="13" max="16384" width="11.5703125" style="2"/>
  </cols>
  <sheetData>
    <row r="1" spans="1:12 16384:16384" ht="70.150000000000006" customHeight="1" x14ac:dyDescent="0.25">
      <c r="A1" s="40"/>
      <c r="B1" s="40"/>
      <c r="C1" s="41" t="s">
        <v>267</v>
      </c>
      <c r="D1" s="42"/>
      <c r="E1" s="42"/>
      <c r="F1" s="42"/>
      <c r="G1" s="42"/>
      <c r="H1" s="42"/>
      <c r="I1" s="42"/>
      <c r="J1" s="42"/>
      <c r="K1" s="40"/>
      <c r="L1" s="40"/>
      <c r="XFD1" s="22" t="s">
        <v>122</v>
      </c>
    </row>
    <row r="2" spans="1:12 16384:16384" ht="50.25" customHeight="1" x14ac:dyDescent="0.25">
      <c r="A2" s="3" t="s">
        <v>0</v>
      </c>
      <c r="B2" s="34" t="s">
        <v>168</v>
      </c>
      <c r="C2" s="35"/>
      <c r="D2" s="35"/>
      <c r="E2" s="35"/>
      <c r="F2" s="35"/>
      <c r="G2" s="35"/>
      <c r="H2" s="35"/>
      <c r="I2" s="35"/>
      <c r="J2" s="35"/>
      <c r="K2" s="36"/>
      <c r="L2" s="37" t="s">
        <v>4</v>
      </c>
    </row>
    <row r="3" spans="1:12 16384:16384" ht="50.25" customHeight="1" x14ac:dyDescent="0.25">
      <c r="A3" s="3" t="s">
        <v>120</v>
      </c>
      <c r="B3" s="32" t="s">
        <v>252</v>
      </c>
      <c r="C3" s="32"/>
      <c r="D3" s="32"/>
      <c r="E3" s="32"/>
      <c r="F3" s="32"/>
      <c r="G3" s="32"/>
      <c r="H3" s="32"/>
      <c r="I3" s="32"/>
      <c r="J3" s="32"/>
      <c r="K3" s="32"/>
      <c r="L3" s="38"/>
    </row>
    <row r="4" spans="1:12 16384:16384" ht="50.25" customHeight="1" x14ac:dyDescent="0.25">
      <c r="A4" s="3" t="s">
        <v>2</v>
      </c>
      <c r="B4" s="34" t="s">
        <v>24</v>
      </c>
      <c r="C4" s="35"/>
      <c r="D4" s="35"/>
      <c r="E4" s="35"/>
      <c r="F4" s="35"/>
      <c r="G4" s="35"/>
      <c r="H4" s="35"/>
      <c r="I4" s="35"/>
      <c r="J4" s="35"/>
      <c r="K4" s="36"/>
      <c r="L4" s="39"/>
    </row>
    <row r="5" spans="1:12 16384:16384" s="5" customFormat="1" ht="30.6" customHeight="1" x14ac:dyDescent="0.25">
      <c r="A5" s="43" t="s">
        <v>5</v>
      </c>
      <c r="B5" s="43"/>
      <c r="C5" s="43" t="s">
        <v>6</v>
      </c>
      <c r="D5" s="43"/>
      <c r="E5" s="43"/>
      <c r="F5" s="43"/>
      <c r="G5" s="43" t="s">
        <v>7</v>
      </c>
      <c r="H5" s="43"/>
      <c r="I5" s="43" t="s">
        <v>8</v>
      </c>
      <c r="J5" s="43"/>
      <c r="K5" s="4" t="s">
        <v>9</v>
      </c>
      <c r="L5" s="4" t="s">
        <v>10</v>
      </c>
    </row>
    <row r="6" spans="1:12 16384:16384" ht="73.5" customHeight="1" x14ac:dyDescent="0.25">
      <c r="A6" s="53" t="s">
        <v>187</v>
      </c>
      <c r="B6" s="54"/>
      <c r="C6" s="57" t="s">
        <v>188</v>
      </c>
      <c r="D6" s="57"/>
      <c r="E6" s="57"/>
      <c r="F6" s="57"/>
      <c r="G6" s="32" t="s">
        <v>166</v>
      </c>
      <c r="H6" s="32"/>
      <c r="I6" s="33" t="s">
        <v>161</v>
      </c>
      <c r="J6" s="33"/>
      <c r="K6" s="23">
        <v>44958</v>
      </c>
      <c r="L6" s="23">
        <v>45138</v>
      </c>
    </row>
    <row r="7" spans="1:12 16384:16384" ht="73.5" customHeight="1" x14ac:dyDescent="0.25">
      <c r="A7" s="55"/>
      <c r="B7" s="56"/>
      <c r="C7" s="32" t="s">
        <v>292</v>
      </c>
      <c r="D7" s="32"/>
      <c r="E7" s="32"/>
      <c r="F7" s="32"/>
      <c r="G7" s="32" t="s">
        <v>271</v>
      </c>
      <c r="H7" s="32"/>
      <c r="I7" s="33" t="s">
        <v>274</v>
      </c>
      <c r="J7" s="33"/>
      <c r="K7" s="23">
        <v>44927</v>
      </c>
      <c r="L7" s="23">
        <v>45291</v>
      </c>
    </row>
    <row r="8" spans="1:12 16384:16384" ht="84.75" customHeight="1" x14ac:dyDescent="0.25">
      <c r="A8" s="53" t="s">
        <v>165</v>
      </c>
      <c r="B8" s="54"/>
      <c r="C8" s="32" t="s">
        <v>269</v>
      </c>
      <c r="D8" s="32"/>
      <c r="E8" s="32"/>
      <c r="F8" s="32"/>
      <c r="G8" s="32" t="s">
        <v>270</v>
      </c>
      <c r="H8" s="32"/>
      <c r="I8" s="33" t="s">
        <v>167</v>
      </c>
      <c r="J8" s="33"/>
      <c r="K8" s="23">
        <v>44958</v>
      </c>
      <c r="L8" s="23">
        <v>45169</v>
      </c>
    </row>
    <row r="9" spans="1:12 16384:16384" ht="84.75" customHeight="1" x14ac:dyDescent="0.25">
      <c r="A9" s="55"/>
      <c r="B9" s="56"/>
      <c r="C9" s="32" t="s">
        <v>268</v>
      </c>
      <c r="D9" s="32"/>
      <c r="E9" s="32"/>
      <c r="F9" s="32"/>
      <c r="G9" s="32" t="s">
        <v>273</v>
      </c>
      <c r="H9" s="32"/>
      <c r="I9" s="33" t="s">
        <v>167</v>
      </c>
      <c r="J9" s="33"/>
      <c r="K9" s="23">
        <v>44958</v>
      </c>
      <c r="L9" s="23">
        <v>45291</v>
      </c>
    </row>
    <row r="10" spans="1:12 16384:16384" ht="91.5" customHeight="1" x14ac:dyDescent="0.25">
      <c r="A10" s="47" t="s">
        <v>192</v>
      </c>
      <c r="B10" s="48"/>
      <c r="C10" s="32" t="s">
        <v>272</v>
      </c>
      <c r="D10" s="32"/>
      <c r="E10" s="32"/>
      <c r="F10" s="32"/>
      <c r="G10" s="32" t="s">
        <v>183</v>
      </c>
      <c r="H10" s="32"/>
      <c r="I10" s="33" t="s">
        <v>154</v>
      </c>
      <c r="J10" s="33"/>
      <c r="K10" s="23">
        <v>45138</v>
      </c>
      <c r="L10" s="23">
        <v>45322</v>
      </c>
    </row>
    <row r="11" spans="1:12 16384:16384" ht="96.75" customHeight="1" x14ac:dyDescent="0.25">
      <c r="A11" s="47" t="s">
        <v>189</v>
      </c>
      <c r="B11" s="48"/>
      <c r="C11" s="34" t="s">
        <v>190</v>
      </c>
      <c r="D11" s="35"/>
      <c r="E11" s="35"/>
      <c r="F11" s="36"/>
      <c r="G11" s="32" t="s">
        <v>191</v>
      </c>
      <c r="H11" s="32"/>
      <c r="I11" s="33" t="s">
        <v>161</v>
      </c>
      <c r="J11" s="33"/>
      <c r="K11" s="23">
        <v>45107</v>
      </c>
      <c r="L11" s="23">
        <v>45291</v>
      </c>
    </row>
  </sheetData>
  <autoFilter ref="A5:L11" xr:uid="{00000000-0009-0000-0000-000004000000}">
    <filterColumn colId="0" showButton="0"/>
    <filterColumn colId="2" showButton="0"/>
    <filterColumn colId="3" showButton="0"/>
    <filterColumn colId="4" showButton="0"/>
    <filterColumn colId="6" showButton="0"/>
    <filterColumn colId="8" showButton="0"/>
  </autoFilter>
  <mergeCells count="33">
    <mergeCell ref="C10:F10"/>
    <mergeCell ref="G10:H10"/>
    <mergeCell ref="I10:J10"/>
    <mergeCell ref="A10:B10"/>
    <mergeCell ref="A11:B11"/>
    <mergeCell ref="C11:F11"/>
    <mergeCell ref="G11:H11"/>
    <mergeCell ref="I11:J11"/>
    <mergeCell ref="A8:B9"/>
    <mergeCell ref="C8:F8"/>
    <mergeCell ref="G8:H8"/>
    <mergeCell ref="I8:J8"/>
    <mergeCell ref="C9:F9"/>
    <mergeCell ref="G9:H9"/>
    <mergeCell ref="I9:J9"/>
    <mergeCell ref="A5:B5"/>
    <mergeCell ref="C5:F5"/>
    <mergeCell ref="G5:H5"/>
    <mergeCell ref="I5:J5"/>
    <mergeCell ref="A6:B7"/>
    <mergeCell ref="C6:F6"/>
    <mergeCell ref="G6:H6"/>
    <mergeCell ref="I6:J6"/>
    <mergeCell ref="C7:F7"/>
    <mergeCell ref="G7:H7"/>
    <mergeCell ref="I7:J7"/>
    <mergeCell ref="A1:B1"/>
    <mergeCell ref="C1:J1"/>
    <mergeCell ref="K1:L1"/>
    <mergeCell ref="B2:K2"/>
    <mergeCell ref="L2:L4"/>
    <mergeCell ref="B3:K3"/>
    <mergeCell ref="B4:K4"/>
  </mergeCells>
  <printOptions horizontalCentered="1"/>
  <pageMargins left="0.31496062992126" right="0.31496062992126" top="0.35433070866141703" bottom="0.35433070866141703" header="0.31496062992126" footer="0.31496062992126"/>
  <pageSetup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XFD13"/>
  <sheetViews>
    <sheetView zoomScaleNormal="100" workbookViewId="0">
      <selection activeCell="G6" sqref="G6:H6"/>
    </sheetView>
  </sheetViews>
  <sheetFormatPr baseColWidth="10" defaultColWidth="11.5703125" defaultRowHeight="15" x14ac:dyDescent="0.25"/>
  <cols>
    <col min="1" max="1" width="14.42578125" style="2" customWidth="1"/>
    <col min="2" max="6" width="9.28515625" style="2" customWidth="1"/>
    <col min="7" max="7" width="11.5703125" style="2" customWidth="1"/>
    <col min="8" max="8" width="11.140625" style="2" customWidth="1"/>
    <col min="9" max="9" width="11.7109375" style="2" customWidth="1"/>
    <col min="10" max="10" width="13.85546875" style="2" customWidth="1"/>
    <col min="11" max="12" width="11.5703125" style="2" customWidth="1"/>
    <col min="13" max="16384" width="11.5703125" style="2"/>
  </cols>
  <sheetData>
    <row r="1" spans="1:12 16384:16384" ht="70.150000000000006" customHeight="1" x14ac:dyDescent="0.25">
      <c r="A1" s="40"/>
      <c r="B1" s="40"/>
      <c r="C1" s="41" t="s">
        <v>275</v>
      </c>
      <c r="D1" s="42"/>
      <c r="E1" s="42"/>
      <c r="F1" s="42"/>
      <c r="G1" s="42"/>
      <c r="H1" s="42"/>
      <c r="I1" s="42"/>
      <c r="J1" s="42"/>
      <c r="K1" s="40"/>
      <c r="L1" s="40"/>
      <c r="XFD1" s="22" t="s">
        <v>122</v>
      </c>
    </row>
    <row r="2" spans="1:12 16384:16384" ht="52.5" customHeight="1" x14ac:dyDescent="0.25">
      <c r="A2" s="3" t="s">
        <v>0</v>
      </c>
      <c r="B2" s="32" t="s">
        <v>26</v>
      </c>
      <c r="C2" s="32"/>
      <c r="D2" s="32"/>
      <c r="E2" s="32"/>
      <c r="F2" s="32"/>
      <c r="G2" s="32"/>
      <c r="H2" s="32"/>
      <c r="I2" s="32"/>
      <c r="J2" s="32"/>
      <c r="K2" s="32"/>
      <c r="L2" s="37" t="s">
        <v>4</v>
      </c>
    </row>
    <row r="3" spans="1:12 16384:16384" ht="52.5" customHeight="1" x14ac:dyDescent="0.25">
      <c r="A3" s="3" t="s">
        <v>120</v>
      </c>
      <c r="B3" s="32" t="s">
        <v>253</v>
      </c>
      <c r="C3" s="32"/>
      <c r="D3" s="32"/>
      <c r="E3" s="32"/>
      <c r="F3" s="32"/>
      <c r="G3" s="32"/>
      <c r="H3" s="32"/>
      <c r="I3" s="32"/>
      <c r="J3" s="32"/>
      <c r="K3" s="32"/>
      <c r="L3" s="38"/>
    </row>
    <row r="4" spans="1:12 16384:16384" ht="54" customHeight="1" x14ac:dyDescent="0.25">
      <c r="A4" s="3" t="s">
        <v>2</v>
      </c>
      <c r="B4" s="34" t="s">
        <v>25</v>
      </c>
      <c r="C4" s="35"/>
      <c r="D4" s="35"/>
      <c r="E4" s="35"/>
      <c r="F4" s="35"/>
      <c r="G4" s="35"/>
      <c r="H4" s="35"/>
      <c r="I4" s="35"/>
      <c r="J4" s="35"/>
      <c r="K4" s="36"/>
      <c r="L4" s="39"/>
    </row>
    <row r="5" spans="1:12 16384:16384" s="5" customFormat="1" ht="30.6" customHeight="1" x14ac:dyDescent="0.25">
      <c r="A5" s="43" t="s">
        <v>5</v>
      </c>
      <c r="B5" s="43"/>
      <c r="C5" s="43" t="s">
        <v>6</v>
      </c>
      <c r="D5" s="43"/>
      <c r="E5" s="43"/>
      <c r="F5" s="43"/>
      <c r="G5" s="43" t="s">
        <v>7</v>
      </c>
      <c r="H5" s="43"/>
      <c r="I5" s="43" t="s">
        <v>8</v>
      </c>
      <c r="J5" s="43"/>
      <c r="K5" s="4" t="s">
        <v>9</v>
      </c>
      <c r="L5" s="4" t="s">
        <v>10</v>
      </c>
    </row>
    <row r="6" spans="1:12 16384:16384" ht="71.25" customHeight="1" x14ac:dyDescent="0.25">
      <c r="A6" s="53" t="s">
        <v>176</v>
      </c>
      <c r="B6" s="54"/>
      <c r="C6" s="32" t="s">
        <v>276</v>
      </c>
      <c r="D6" s="32"/>
      <c r="E6" s="32"/>
      <c r="F6" s="32"/>
      <c r="G6" s="32" t="s">
        <v>293</v>
      </c>
      <c r="H6" s="32"/>
      <c r="I6" s="33" t="s">
        <v>199</v>
      </c>
      <c r="J6" s="33"/>
      <c r="K6" s="23">
        <v>44927</v>
      </c>
      <c r="L6" s="23">
        <v>44957</v>
      </c>
    </row>
    <row r="7" spans="1:12 16384:16384" ht="71.25" customHeight="1" x14ac:dyDescent="0.25">
      <c r="A7" s="58"/>
      <c r="B7" s="59"/>
      <c r="C7" s="32" t="s">
        <v>277</v>
      </c>
      <c r="D7" s="32"/>
      <c r="E7" s="32"/>
      <c r="F7" s="32"/>
      <c r="G7" s="32" t="s">
        <v>278</v>
      </c>
      <c r="H7" s="32"/>
      <c r="I7" s="33" t="s">
        <v>154</v>
      </c>
      <c r="J7" s="33"/>
      <c r="K7" s="23">
        <v>44927</v>
      </c>
      <c r="L7" s="23">
        <v>44957</v>
      </c>
    </row>
    <row r="8" spans="1:12 16384:16384" ht="82.5" customHeight="1" x14ac:dyDescent="0.25">
      <c r="A8" s="58"/>
      <c r="B8" s="59"/>
      <c r="C8" s="32" t="s">
        <v>279</v>
      </c>
      <c r="D8" s="32"/>
      <c r="E8" s="32"/>
      <c r="F8" s="32"/>
      <c r="G8" s="32" t="s">
        <v>173</v>
      </c>
      <c r="H8" s="32"/>
      <c r="I8" s="33" t="s">
        <v>175</v>
      </c>
      <c r="J8" s="33"/>
      <c r="K8" s="23">
        <v>44927</v>
      </c>
      <c r="L8" s="23">
        <v>45322</v>
      </c>
    </row>
    <row r="9" spans="1:12 16384:16384" ht="93" customHeight="1" x14ac:dyDescent="0.25">
      <c r="A9" s="55"/>
      <c r="B9" s="56"/>
      <c r="C9" s="32" t="s">
        <v>280</v>
      </c>
      <c r="D9" s="32"/>
      <c r="E9" s="32"/>
      <c r="F9" s="32"/>
      <c r="G9" s="32" t="s">
        <v>174</v>
      </c>
      <c r="H9" s="32"/>
      <c r="I9" s="33" t="s">
        <v>199</v>
      </c>
      <c r="J9" s="33"/>
      <c r="K9" s="23">
        <v>44927</v>
      </c>
      <c r="L9" s="23">
        <v>45322</v>
      </c>
    </row>
    <row r="10" spans="1:12 16384:16384" ht="73.900000000000006" customHeight="1" x14ac:dyDescent="0.25">
      <c r="A10" s="53" t="s">
        <v>177</v>
      </c>
      <c r="B10" s="54"/>
      <c r="C10" s="32" t="s">
        <v>178</v>
      </c>
      <c r="D10" s="32"/>
      <c r="E10" s="32"/>
      <c r="F10" s="32"/>
      <c r="G10" s="32" t="s">
        <v>179</v>
      </c>
      <c r="H10" s="32"/>
      <c r="I10" s="33" t="s">
        <v>161</v>
      </c>
      <c r="J10" s="33"/>
      <c r="K10" s="23">
        <v>44927</v>
      </c>
      <c r="L10" s="23">
        <v>45291</v>
      </c>
    </row>
    <row r="11" spans="1:12 16384:16384" ht="72" customHeight="1" x14ac:dyDescent="0.25">
      <c r="A11" s="47" t="s">
        <v>184</v>
      </c>
      <c r="B11" s="48"/>
      <c r="C11" s="32" t="s">
        <v>185</v>
      </c>
      <c r="D11" s="32"/>
      <c r="E11" s="32"/>
      <c r="F11" s="32"/>
      <c r="G11" s="32" t="s">
        <v>186</v>
      </c>
      <c r="H11" s="32"/>
      <c r="I11" s="33" t="s">
        <v>161</v>
      </c>
      <c r="J11" s="33"/>
      <c r="K11" s="23">
        <v>44958</v>
      </c>
      <c r="L11" s="23">
        <v>45291</v>
      </c>
    </row>
    <row r="12" spans="1:12 16384:16384" ht="72" customHeight="1" x14ac:dyDescent="0.25">
      <c r="A12" s="47" t="s">
        <v>180</v>
      </c>
      <c r="B12" s="48"/>
      <c r="C12" s="57" t="s">
        <v>200</v>
      </c>
      <c r="D12" s="57"/>
      <c r="E12" s="57"/>
      <c r="F12" s="57"/>
      <c r="G12" s="32" t="s">
        <v>181</v>
      </c>
      <c r="H12" s="32"/>
      <c r="I12" s="33" t="s">
        <v>161</v>
      </c>
      <c r="J12" s="33"/>
      <c r="K12" s="23">
        <v>44927</v>
      </c>
      <c r="L12" s="23">
        <v>45291</v>
      </c>
    </row>
    <row r="13" spans="1:12 16384:16384" ht="81.75" customHeight="1" x14ac:dyDescent="0.25">
      <c r="A13" s="47" t="s">
        <v>182</v>
      </c>
      <c r="B13" s="48"/>
      <c r="C13" s="32" t="s">
        <v>272</v>
      </c>
      <c r="D13" s="32"/>
      <c r="E13" s="32"/>
      <c r="F13" s="32"/>
      <c r="G13" s="32" t="s">
        <v>183</v>
      </c>
      <c r="H13" s="32"/>
      <c r="I13" s="33" t="s">
        <v>154</v>
      </c>
      <c r="J13" s="33"/>
      <c r="K13" s="23">
        <v>44927</v>
      </c>
      <c r="L13" s="23">
        <v>45322</v>
      </c>
    </row>
  </sheetData>
  <autoFilter ref="A5:L13" xr:uid="{00000000-0009-0000-0000-000005000000}">
    <filterColumn colId="0" showButton="0"/>
    <filterColumn colId="2" showButton="0"/>
    <filterColumn colId="3" showButton="0"/>
    <filterColumn colId="4" showButton="0"/>
    <filterColumn colId="6" showButton="0"/>
    <filterColumn colId="8" showButton="0"/>
  </autoFilter>
  <mergeCells count="40">
    <mergeCell ref="C9:F9"/>
    <mergeCell ref="G9:H9"/>
    <mergeCell ref="I9:J9"/>
    <mergeCell ref="C7:F7"/>
    <mergeCell ref="G7:H7"/>
    <mergeCell ref="I7:J7"/>
    <mergeCell ref="C8:F8"/>
    <mergeCell ref="G8:H8"/>
    <mergeCell ref="G12:H12"/>
    <mergeCell ref="A1:B1"/>
    <mergeCell ref="C1:J1"/>
    <mergeCell ref="K1:L1"/>
    <mergeCell ref="B2:K2"/>
    <mergeCell ref="L2:L4"/>
    <mergeCell ref="B3:K3"/>
    <mergeCell ref="B4:K4"/>
    <mergeCell ref="A5:B5"/>
    <mergeCell ref="C5:F5"/>
    <mergeCell ref="G5:H5"/>
    <mergeCell ref="I5:J5"/>
    <mergeCell ref="A6:B9"/>
    <mergeCell ref="C6:F6"/>
    <mergeCell ref="G6:H6"/>
    <mergeCell ref="I6:J6"/>
    <mergeCell ref="I12:J12"/>
    <mergeCell ref="I8:J8"/>
    <mergeCell ref="A13:B13"/>
    <mergeCell ref="A11:B11"/>
    <mergeCell ref="C11:F11"/>
    <mergeCell ref="G11:H11"/>
    <mergeCell ref="I11:J11"/>
    <mergeCell ref="C13:F13"/>
    <mergeCell ref="G13:H13"/>
    <mergeCell ref="I13:J13"/>
    <mergeCell ref="A10:B10"/>
    <mergeCell ref="C10:F10"/>
    <mergeCell ref="G10:H10"/>
    <mergeCell ref="I10:J10"/>
    <mergeCell ref="A12:B12"/>
    <mergeCell ref="C12:F12"/>
  </mergeCells>
  <printOptions horizontalCentered="1"/>
  <pageMargins left="0.31496062992126" right="0.31496062992126" top="0.35433070866141703" bottom="0.35433070866141703" header="0.31496062992126" footer="0.31496062992126"/>
  <pageSetup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XFD6"/>
  <sheetViews>
    <sheetView zoomScaleNormal="100" workbookViewId="0">
      <selection sqref="A1:B1"/>
    </sheetView>
  </sheetViews>
  <sheetFormatPr baseColWidth="10" defaultColWidth="11.5703125" defaultRowHeight="15" x14ac:dyDescent="0.25"/>
  <cols>
    <col min="1" max="1" width="14.5703125" style="2" customWidth="1"/>
    <col min="2" max="2" width="9.140625" style="2" customWidth="1"/>
    <col min="3" max="6" width="8.28515625" style="2" customWidth="1"/>
    <col min="7" max="7" width="11.5703125" style="2" customWidth="1"/>
    <col min="8" max="8" width="13.28515625" style="2" customWidth="1"/>
    <col min="9" max="9" width="13.85546875" style="2" customWidth="1"/>
    <col min="10" max="10" width="11.7109375" style="2" customWidth="1"/>
    <col min="11" max="12" width="12.5703125" style="2" customWidth="1"/>
    <col min="13" max="16384" width="11.5703125" style="2"/>
  </cols>
  <sheetData>
    <row r="1" spans="1:12 16384:16384" ht="70.150000000000006" customHeight="1" x14ac:dyDescent="0.25">
      <c r="A1" s="40"/>
      <c r="B1" s="40"/>
      <c r="C1" s="41" t="s">
        <v>283</v>
      </c>
      <c r="D1" s="42"/>
      <c r="E1" s="42"/>
      <c r="F1" s="42"/>
      <c r="G1" s="42"/>
      <c r="H1" s="42"/>
      <c r="I1" s="42"/>
      <c r="J1" s="42"/>
      <c r="K1" s="40"/>
      <c r="L1" s="40"/>
      <c r="XFD1" s="22" t="s">
        <v>122</v>
      </c>
    </row>
    <row r="2" spans="1:12 16384:16384" ht="61.5" customHeight="1" x14ac:dyDescent="0.25">
      <c r="A2" s="3" t="s">
        <v>0</v>
      </c>
      <c r="B2" s="32" t="s">
        <v>27</v>
      </c>
      <c r="C2" s="32"/>
      <c r="D2" s="32"/>
      <c r="E2" s="32"/>
      <c r="F2" s="32"/>
      <c r="G2" s="32"/>
      <c r="H2" s="32"/>
      <c r="I2" s="32"/>
      <c r="J2" s="32"/>
      <c r="K2" s="32"/>
      <c r="L2" s="37" t="s">
        <v>4</v>
      </c>
    </row>
    <row r="3" spans="1:12 16384:16384" ht="61.5" customHeight="1" x14ac:dyDescent="0.25">
      <c r="A3" s="3" t="s">
        <v>120</v>
      </c>
      <c r="B3" s="32" t="s">
        <v>254</v>
      </c>
      <c r="C3" s="32"/>
      <c r="D3" s="32"/>
      <c r="E3" s="32"/>
      <c r="F3" s="32"/>
      <c r="G3" s="32"/>
      <c r="H3" s="32"/>
      <c r="I3" s="32"/>
      <c r="J3" s="32"/>
      <c r="K3" s="32"/>
      <c r="L3" s="38"/>
    </row>
    <row r="4" spans="1:12 16384:16384" ht="61.5" customHeight="1" x14ac:dyDescent="0.25">
      <c r="A4" s="3" t="s">
        <v>2</v>
      </c>
      <c r="B4" s="34" t="s">
        <v>28</v>
      </c>
      <c r="C4" s="35"/>
      <c r="D4" s="35"/>
      <c r="E4" s="35"/>
      <c r="F4" s="35"/>
      <c r="G4" s="35"/>
      <c r="H4" s="35"/>
      <c r="I4" s="35"/>
      <c r="J4" s="35"/>
      <c r="K4" s="36"/>
      <c r="L4" s="39"/>
    </row>
    <row r="5" spans="1:12 16384:16384" s="5" customFormat="1" ht="31.5" customHeight="1" x14ac:dyDescent="0.25">
      <c r="A5" s="43" t="s">
        <v>5</v>
      </c>
      <c r="B5" s="43"/>
      <c r="C5" s="43" t="s">
        <v>6</v>
      </c>
      <c r="D5" s="43"/>
      <c r="E5" s="43"/>
      <c r="F5" s="43"/>
      <c r="G5" s="43" t="s">
        <v>7</v>
      </c>
      <c r="H5" s="43"/>
      <c r="I5" s="43" t="s">
        <v>8</v>
      </c>
      <c r="J5" s="43"/>
      <c r="K5" s="4" t="s">
        <v>9</v>
      </c>
      <c r="L5" s="4" t="s">
        <v>10</v>
      </c>
    </row>
    <row r="6" spans="1:12 16384:16384" ht="141.75" customHeight="1" x14ac:dyDescent="0.25">
      <c r="A6" s="33" t="s">
        <v>121</v>
      </c>
      <c r="B6" s="33"/>
      <c r="C6" s="32" t="s">
        <v>281</v>
      </c>
      <c r="D6" s="32"/>
      <c r="E6" s="32"/>
      <c r="F6" s="32"/>
      <c r="G6" s="32" t="s">
        <v>282</v>
      </c>
      <c r="H6" s="32"/>
      <c r="I6" s="33" t="s">
        <v>167</v>
      </c>
      <c r="J6" s="33"/>
      <c r="K6" s="23">
        <v>44927</v>
      </c>
      <c r="L6" s="23">
        <v>45291</v>
      </c>
    </row>
  </sheetData>
  <autoFilter ref="A5:L6" xr:uid="{00000000-0009-0000-0000-000006000000}">
    <filterColumn colId="0" showButton="0"/>
    <filterColumn colId="2" showButton="0"/>
    <filterColumn colId="3" showButton="0"/>
    <filterColumn colId="4" showButton="0"/>
    <filterColumn colId="6" showButton="0"/>
    <filterColumn colId="8" showButton="0"/>
  </autoFilter>
  <mergeCells count="15">
    <mergeCell ref="A1:B1"/>
    <mergeCell ref="C1:J1"/>
    <mergeCell ref="K1:L1"/>
    <mergeCell ref="B2:K2"/>
    <mergeCell ref="L2:L4"/>
    <mergeCell ref="B3:K3"/>
    <mergeCell ref="B4:K4"/>
    <mergeCell ref="A6:B6"/>
    <mergeCell ref="C6:F6"/>
    <mergeCell ref="G6:H6"/>
    <mergeCell ref="I6:J6"/>
    <mergeCell ref="A5:B5"/>
    <mergeCell ref="C5:F5"/>
    <mergeCell ref="G5:H5"/>
    <mergeCell ref="I5:J5"/>
  </mergeCells>
  <printOptions horizontalCentered="1"/>
  <pageMargins left="0.31496062992126" right="0.31496062992126" top="0.35433070866141703" bottom="0.35433070866141703" header="0.31496062992126" footer="0.31496062992126"/>
  <pageSetup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XFD1048543"/>
  <sheetViews>
    <sheetView zoomScale="80" zoomScaleNormal="80" workbookViewId="0">
      <selection activeCell="AD7" sqref="AD7"/>
    </sheetView>
  </sheetViews>
  <sheetFormatPr baseColWidth="10" defaultColWidth="11.5703125" defaultRowHeight="12.75" x14ac:dyDescent="0.25"/>
  <cols>
    <col min="1" max="1" width="13.7109375" style="7" customWidth="1"/>
    <col min="2" max="2" width="11.7109375" style="7" customWidth="1"/>
    <col min="3" max="4" width="10.85546875" style="7" customWidth="1"/>
    <col min="5" max="5" width="13.140625" style="7" customWidth="1"/>
    <col min="6" max="6" width="32.42578125" style="7" customWidth="1"/>
    <col min="7" max="7" width="25.28515625" style="7" customWidth="1"/>
    <col min="8" max="8" width="17.5703125" style="7" customWidth="1"/>
    <col min="9" max="9" width="7.85546875" style="7" customWidth="1"/>
    <col min="10" max="10" width="17.5703125" style="17" customWidth="1"/>
    <col min="11" max="11" width="7.85546875" style="7" customWidth="1"/>
    <col min="12" max="12" width="17.5703125" style="7" customWidth="1"/>
    <col min="13" max="13" width="32.42578125" style="7" customWidth="1"/>
    <col min="14" max="15" width="11.85546875" style="17" customWidth="1"/>
    <col min="16" max="16" width="10.85546875" style="17" customWidth="1"/>
    <col min="17" max="17" width="12" style="17" customWidth="1"/>
    <col min="18" max="20" width="11.5703125" style="17" customWidth="1"/>
    <col min="21" max="21" width="11.7109375" style="17" customWidth="1"/>
    <col min="22" max="22" width="14.42578125" style="7" customWidth="1"/>
    <col min="23" max="23" width="13.85546875" style="7" customWidth="1"/>
    <col min="24" max="24" width="7.5703125" style="7" customWidth="1"/>
    <col min="25" max="26" width="16" style="7" customWidth="1"/>
    <col min="27" max="27" width="15.85546875" style="7" customWidth="1"/>
    <col min="28" max="28" width="20.5703125" style="7" customWidth="1"/>
    <col min="29" max="29" width="41.140625" style="7" customWidth="1"/>
    <col min="30" max="30" width="26.5703125" style="7" customWidth="1"/>
    <col min="31" max="32" width="16.85546875" style="7" customWidth="1"/>
    <col min="33" max="33" width="12.7109375" style="7" customWidth="1"/>
    <col min="34" max="34" width="33.42578125" style="7" customWidth="1"/>
    <col min="35" max="36" width="12.5703125" style="7" customWidth="1"/>
    <col min="37" max="16384" width="11.5703125" style="7"/>
  </cols>
  <sheetData>
    <row r="1" spans="1:36 16384:16384" ht="70.150000000000006" customHeight="1" x14ac:dyDescent="0.25">
      <c r="A1" s="78"/>
      <c r="B1" s="79"/>
      <c r="C1" s="68" t="s">
        <v>286</v>
      </c>
      <c r="D1" s="65"/>
      <c r="E1" s="65"/>
      <c r="F1" s="65"/>
      <c r="G1" s="65"/>
      <c r="H1" s="65"/>
      <c r="I1" s="65"/>
      <c r="J1" s="65"/>
      <c r="K1" s="65"/>
      <c r="L1" s="65"/>
      <c r="M1" s="65" t="s">
        <v>285</v>
      </c>
      <c r="N1" s="65"/>
      <c r="O1" s="65"/>
      <c r="P1" s="65"/>
      <c r="Q1" s="65"/>
      <c r="R1" s="65"/>
      <c r="S1" s="65"/>
      <c r="T1" s="65"/>
      <c r="U1" s="65"/>
      <c r="V1" s="65"/>
      <c r="W1" s="65"/>
      <c r="X1" s="65"/>
      <c r="Y1" s="65"/>
      <c r="Z1" s="65"/>
      <c r="AA1" s="65"/>
      <c r="AB1" s="65"/>
      <c r="AC1" s="66" t="s">
        <v>284</v>
      </c>
      <c r="AD1" s="67"/>
      <c r="AE1" s="67"/>
      <c r="AF1" s="67"/>
      <c r="AG1" s="67"/>
      <c r="AH1" s="67"/>
      <c r="AI1" s="67"/>
      <c r="AJ1" s="68"/>
      <c r="XFD1" s="22" t="s">
        <v>122</v>
      </c>
    </row>
    <row r="2" spans="1:36 16384:16384" s="8" customFormat="1" ht="16.5" customHeight="1" x14ac:dyDescent="0.25">
      <c r="A2" s="71" t="s">
        <v>44</v>
      </c>
      <c r="B2" s="71"/>
      <c r="C2" s="71"/>
      <c r="D2" s="71"/>
      <c r="E2" s="71"/>
      <c r="F2" s="71"/>
      <c r="G2" s="71"/>
      <c r="H2" s="71"/>
      <c r="I2" s="71"/>
      <c r="J2" s="71"/>
      <c r="K2" s="71"/>
      <c r="L2" s="71"/>
      <c r="M2" s="74" t="s">
        <v>56</v>
      </c>
      <c r="N2" s="75"/>
      <c r="O2" s="75"/>
      <c r="P2" s="75"/>
      <c r="Q2" s="75"/>
      <c r="R2" s="75"/>
      <c r="S2" s="75"/>
      <c r="T2" s="75"/>
      <c r="U2" s="75"/>
      <c r="V2" s="75"/>
      <c r="W2" s="75"/>
      <c r="X2" s="75"/>
      <c r="Y2" s="75"/>
      <c r="Z2" s="75"/>
      <c r="AA2" s="75"/>
      <c r="AB2" s="76"/>
      <c r="AC2" s="80" t="s">
        <v>59</v>
      </c>
      <c r="AD2" s="81"/>
      <c r="AE2" s="81"/>
      <c r="AF2" s="81"/>
      <c r="AG2" s="81"/>
      <c r="AH2" s="81"/>
      <c r="AI2" s="81"/>
      <c r="AJ2" s="82"/>
    </row>
    <row r="3" spans="1:36 16384:16384" s="8" customFormat="1" ht="16.5" customHeight="1" x14ac:dyDescent="0.25">
      <c r="A3" s="71" t="s">
        <v>38</v>
      </c>
      <c r="B3" s="71"/>
      <c r="C3" s="71" t="s">
        <v>39</v>
      </c>
      <c r="D3" s="71"/>
      <c r="E3" s="71"/>
      <c r="F3" s="71" t="s">
        <v>40</v>
      </c>
      <c r="G3" s="71" t="s">
        <v>93</v>
      </c>
      <c r="H3" s="71" t="s">
        <v>41</v>
      </c>
      <c r="I3" s="71" t="s">
        <v>42</v>
      </c>
      <c r="J3" s="71" t="s">
        <v>102</v>
      </c>
      <c r="K3" s="71" t="s">
        <v>42</v>
      </c>
      <c r="L3" s="71" t="s">
        <v>43</v>
      </c>
      <c r="M3" s="83" t="s">
        <v>45</v>
      </c>
      <c r="N3" s="83" t="s">
        <v>46</v>
      </c>
      <c r="O3" s="83"/>
      <c r="P3" s="74" t="s">
        <v>103</v>
      </c>
      <c r="Q3" s="75"/>
      <c r="R3" s="76"/>
      <c r="S3" s="74" t="s">
        <v>104</v>
      </c>
      <c r="T3" s="75"/>
      <c r="U3" s="76"/>
      <c r="V3" s="72" t="s">
        <v>53</v>
      </c>
      <c r="W3" s="72" t="s">
        <v>54</v>
      </c>
      <c r="X3" s="72" t="s">
        <v>42</v>
      </c>
      <c r="Y3" s="84" t="s">
        <v>117</v>
      </c>
      <c r="Z3" s="85"/>
      <c r="AA3" s="72" t="s">
        <v>55</v>
      </c>
      <c r="AB3" s="72" t="s">
        <v>116</v>
      </c>
      <c r="AC3" s="62" t="s">
        <v>57</v>
      </c>
      <c r="AD3" s="62" t="s">
        <v>8</v>
      </c>
      <c r="AE3" s="62" t="s">
        <v>58</v>
      </c>
      <c r="AF3" s="62" t="s">
        <v>140</v>
      </c>
      <c r="AG3" s="80" t="s">
        <v>150</v>
      </c>
      <c r="AH3" s="82"/>
      <c r="AI3" s="62" t="s">
        <v>15</v>
      </c>
      <c r="AJ3" s="62"/>
    </row>
    <row r="4" spans="1:36 16384:16384" s="8" customFormat="1" ht="38.450000000000003" customHeight="1" x14ac:dyDescent="0.25">
      <c r="A4" s="71"/>
      <c r="B4" s="71"/>
      <c r="C4" s="71"/>
      <c r="D4" s="71"/>
      <c r="E4" s="71"/>
      <c r="F4" s="71"/>
      <c r="G4" s="71"/>
      <c r="H4" s="71"/>
      <c r="I4" s="71"/>
      <c r="J4" s="71"/>
      <c r="K4" s="71"/>
      <c r="L4" s="71"/>
      <c r="M4" s="83"/>
      <c r="N4" s="11" t="s">
        <v>47</v>
      </c>
      <c r="O4" s="11" t="s">
        <v>48</v>
      </c>
      <c r="P4" s="11" t="s">
        <v>49</v>
      </c>
      <c r="Q4" s="11" t="s">
        <v>50</v>
      </c>
      <c r="R4" s="11" t="s">
        <v>110</v>
      </c>
      <c r="S4" s="11" t="s">
        <v>96</v>
      </c>
      <c r="T4" s="11" t="s">
        <v>51</v>
      </c>
      <c r="U4" s="11" t="s">
        <v>52</v>
      </c>
      <c r="V4" s="73"/>
      <c r="W4" s="73"/>
      <c r="X4" s="73"/>
      <c r="Y4" s="11" t="s">
        <v>119</v>
      </c>
      <c r="Z4" s="11" t="s">
        <v>118</v>
      </c>
      <c r="AA4" s="73"/>
      <c r="AB4" s="73"/>
      <c r="AC4" s="62"/>
      <c r="AD4" s="62"/>
      <c r="AE4" s="62"/>
      <c r="AF4" s="62"/>
      <c r="AG4" s="21" t="s">
        <v>149</v>
      </c>
      <c r="AH4" s="27"/>
      <c r="AI4" s="62"/>
      <c r="AJ4" s="62"/>
    </row>
    <row r="5" spans="1:36 16384:16384" ht="93.75" customHeight="1" x14ac:dyDescent="0.25">
      <c r="A5" s="69" t="s">
        <v>74</v>
      </c>
      <c r="B5" s="70"/>
      <c r="C5" s="63" t="s">
        <v>123</v>
      </c>
      <c r="D5" s="77"/>
      <c r="E5" s="64"/>
      <c r="F5" s="9" t="s">
        <v>77</v>
      </c>
      <c r="G5" s="9" t="s">
        <v>85</v>
      </c>
      <c r="H5" s="12" t="str">
        <f>IF(G5="Máximo dos (2) veces por año.","Muy Baja",IF(G5="Entre tres (3) y veinticuatro (24) veces por año.","Baja",IF(G5="Entre veinticinco (25) y quinientas (500) veces por año.","Media / Moderada", IF(G5="Entre quinientas una (501) y cinco mil (5000) veces por año.", "Alta", IF(G5="Más de cinco mil (5000) veces por año.", "Muy Alta", "-")))))</f>
        <v>Media / Moderada</v>
      </c>
      <c r="I5" s="12">
        <f>IF(H5="Muy baja",20,IF(H5="Baja",40, IF(H5="Media / Moderada",60, IF(H5="Alta","80", IF(H5="Muy Alta", 100, "-")))))</f>
        <v>60</v>
      </c>
      <c r="J5" s="15" t="s">
        <v>90</v>
      </c>
      <c r="K5" s="12" t="str">
        <f>IF(J5="Leve",20,IF(J5="Menor",40, IF(J5="Moderado",60, IF(J5="Mayor","80", IF(J5="Catastrófico", 100, "-")))))</f>
        <v>80</v>
      </c>
      <c r="L5" s="15" t="str">
        <f>IF(AND(H5="Muy baja",J5="Leve"), "Zona Baja",IF(AND(H5="Muy baja",J5="Menor"), "Zona Baja",IF(AND(H5="Muy baja",J5="Moderado"), "Zona Moderada",IF(AND(H5="Muy baja",J5="Mayor"), "Zona Alta",IF(AND(H5="Muy baja",J5="Catastrófico"), "Zona Extrema",IF(AND(H5="Baja",J5="Leve"), "Zona Baja",IF(AND(H5="Baja",J5="Menor"), "Zona Moderada",IF(AND(H5="Baja",J5="Moderado"), "Zona Moderada",IF(AND(H5="Baja",J5="Mayor"), "Zona Alta",IF(AND(H5="Baja",J5="Catastrófico"), "Zona Extrema",IF(AND(H5="Media / Moderada",J5="Leve"), "Zona Moderada",IF(AND(H5="Media / Moderada",J5="Menor"), "Zona Moderada",IF(AND(H5="Media / Moderada",J5="Moderado"), "Zona Moderada", IF(AND(H5="Media / Moderada",J5="Mayor"), "Zona Alta",IF(AND(H5="Media / Moderada",J5="Catastrófico"), "Zona Extrema",IF(AND(H5="Alta",J5="Leve"), "Zona Moderada",IF(AND(H5="Alta",J5="Menor"), "Zona Moderada",IF(AND(H5="Alta",J5="Moderado"), "Zona Alta",IF(AND(H5="Alta",J5="Mayor"), "Zona Alta",IF(AND(H5="Alta",J5="Catastrófico"), "Zona Extrema",IF(AND(H5="Muy Alta",J5="Leve"), "Zona Alta",IF(AND(H5="Muy Alta",J5="Menor"), "Zona Alta",IF(AND(H5="Muy Alta",J5="Moderado"), "Zona Alta",IF(AND(H5="Muy Alta",J5="Mayor"), "Zona Alta",IF(AND(H5="Muy Alta",J5="Catastrófico"), "Zona Extrema","-")))))))))))))))))))))))))</f>
        <v>Zona Alta</v>
      </c>
      <c r="M5" s="20" t="s">
        <v>239</v>
      </c>
      <c r="N5" s="12" t="s">
        <v>94</v>
      </c>
      <c r="O5" s="12" t="s">
        <v>95</v>
      </c>
      <c r="P5" s="12" t="s">
        <v>97</v>
      </c>
      <c r="Q5" s="12" t="s">
        <v>100</v>
      </c>
      <c r="R5" s="18">
        <f>IF(AND(P5="Preventivo
25%",Q5="Manual
15%"),40%,IF(AND(P5="Preventivo
25%",Q5="Automático
25%"),50%,IF(AND(P5="Detectivo
15%",Q5="Manual
15%"),30%,IF(AND(P5="Detectivo
15%",Q5="Automático
25%"),40%,IF(AND(P5="Correctivo
10%",Q5="Manual
15%"),25%,IF(AND(P5="Correctivo
10%",Q5="Automático
25%"),35%,"-"))))))</f>
        <v>0.4</v>
      </c>
      <c r="S5" s="12" t="s">
        <v>94</v>
      </c>
      <c r="T5" s="12" t="s">
        <v>107</v>
      </c>
      <c r="U5" s="12" t="s">
        <v>108</v>
      </c>
      <c r="V5" s="19">
        <f>IF(OR(P5="Preventivo
25%",P5="Detectivo
15%"),(I5-(I5*R5)),"No Afecta Probabilidad")</f>
        <v>36</v>
      </c>
      <c r="W5" s="12" t="s">
        <v>112</v>
      </c>
      <c r="X5" s="19">
        <f>+V5</f>
        <v>36</v>
      </c>
      <c r="Y5" s="19" t="str">
        <f>IF(P5="Correctivo
10%",(K5-(K5*R5)),"No Afecta
Impacto")</f>
        <v>No Afecta
Impacto</v>
      </c>
      <c r="Z5" s="15" t="s">
        <v>90</v>
      </c>
      <c r="AA5" s="15" t="str">
        <f>IF(AND(W5="Muy baja",Z5="Leve"), "Zona Baja",IF(AND(W5="Muy baja",Z5="Menor"), "Zona Baja",IF(AND(W5="Muy baja",Z5="Moderado"), "Zona Moderada",IF(AND(W5="Muy baja",Z5="Mayor"), "Zona Alta",IF(AND(W5="Muy baja",Z5="Catastrófico"), "Zona Extrema",IF(AND(W5="Baja",Z5="Leve"), "Zona Baja",IF(AND(W5="Baja",Z5="Menor"), "Zona Moderada",IF(AND(W5="Baja",Z5="Moderado"), "Zona Moderada",IF(AND(W5="Baja",Z5="Mayor"), "Zona Alta",IF(AND(W5="Baja",Z5="Catastrófico"), "Zona Extrema",IF(AND(W5="Media / Moderada",Z5="Leve"), "Zona Moderada",IF(AND(W5="Media / Moderada",Z5="Menor"), "Zona Moderada",IF(AND(W5="Media / Moderada",Z5="Moderado"), "Zona Moderada", IF(AND(W5="Media / Moderada",Z5="Mayor"), "Zona Alta",IF(AND(W5="Media / Moderada",Z5="Catastrófico"), "Zona Extrema",IF(AND(W5="Alta",Z5="Leve"), "Zona Moderada",IF(AND(W5="Alta",Z5="Menor"), "Zona Moderada",IF(AND(W5="Alta",Z5="Moderado"), "Zona Alta",IF(AND(W5="Alta",Z5="Mayor"), "Zona Alta",IF(AND(W5="Alta",Z5="Catastrófico"), "Zona Extrema",IF(AND(W5="Muy Alta",Z5="Leve"), "Zona Alta",IF(AND(W5="Muy Alta",Z5="Menor"), "Zona Alta",IF(AND(W5="Muy Alta",Z5="Moderado"), "Zona Alta",IF(AND(W5="Muy Alta",Z5="Mayor"), "Zona Alta",IF(AND(W5="Muy Alta",Z5="Catastrófico"), "Zona Extrema","-")))))))))))))))))))))))))</f>
        <v>Zona Alta</v>
      </c>
      <c r="AB5" s="12" t="s">
        <v>137</v>
      </c>
      <c r="AC5" s="9" t="s">
        <v>238</v>
      </c>
      <c r="AD5" s="12" t="s">
        <v>194</v>
      </c>
      <c r="AE5" s="23">
        <v>45291</v>
      </c>
      <c r="AF5" s="12" t="s">
        <v>141</v>
      </c>
      <c r="AG5" s="63"/>
      <c r="AH5" s="64"/>
      <c r="AI5" s="60"/>
      <c r="AJ5" s="61"/>
    </row>
    <row r="6" spans="1:36 16384:16384" ht="93.75" customHeight="1" x14ac:dyDescent="0.25">
      <c r="A6" s="69" t="s">
        <v>74</v>
      </c>
      <c r="B6" s="70"/>
      <c r="C6" s="63" t="s">
        <v>124</v>
      </c>
      <c r="D6" s="77"/>
      <c r="E6" s="64"/>
      <c r="F6" s="10" t="s">
        <v>77</v>
      </c>
      <c r="G6" s="10" t="s">
        <v>85</v>
      </c>
      <c r="H6" s="12" t="str">
        <f>IF(G6="Máximo dos (2) veces por año.","Muy Baja",IF(G6="Entre tres (3) y veinticuatro (24) veces por año.","Baja",IF(G6="Entre veinticinco (25) y quinientas (500) veces por año.","Media / Moderada", IF(G6="Entre quinientas una (501) y cinco mil (5000) veces por año.", "Alta", IF(G6="Más de cinco mil (5000) veces por año.", "Muy Alta", "-")))))</f>
        <v>Media / Moderada</v>
      </c>
      <c r="I6" s="12">
        <f t="shared" ref="I6:I22" si="0">IF(H6="Muy baja",20,IF(H6="Baja",40, IF(H6="Media / Moderada",60, IF(H6="Alta","80", IF(H6="Muy Alta", 100, "-")))))</f>
        <v>60</v>
      </c>
      <c r="J6" s="15" t="s">
        <v>90</v>
      </c>
      <c r="K6" s="12" t="str">
        <f>IF(J6="Leve",20,IF(J6="Menor",40, IF(J6="Moderado",60, IF(J6="Mayor","80", IF(J6="Catastrófico", 100, "-")))))</f>
        <v>80</v>
      </c>
      <c r="L6" s="15" t="str">
        <f>IF(AND(H6="Muy baja",J6="Leve"), "Zona Baja",IF(AND(H6="Muy baja",J6="Menor"), "Zona Baja",IF(AND(H6="Muy baja",J6="Moderado"), "Zona Moderada",IF(AND(H6="Muy baja",J6="Mayor"), "Zona Alta",IF(AND(H6="Muy baja",J6="Catastrófico"), "Zona Extrema",IF(AND(H6="Baja",J6="Leve"), "Zona Baja",IF(AND(H6="Baja",J6="Menor"), "Zona Moderada",IF(AND(H6="Baja",J6="Moderado"), "Zona Moderada",IF(AND(H6="Baja",J6="Mayor"), "Zona Alta",IF(AND(H6="Baja",J6="Catastrófico"), "Zona Extrema",IF(AND(H6="Media / Moderada",J6="Leve"), "Zona Moderada",IF(AND(H6="Media / Moderada",J6="Menor"), "Zona Moderada",IF(AND(H6="Media / Moderada",J6="Moderado"), "Zona Moderada", IF(AND(H6="Media / Moderada",J6="Mayor"), "Zona Alta",IF(AND(H6="Media / Moderada",J6="Catastrófico"), "Zona Extrema",IF(AND(H6="Alta",J6="Leve"), "Zona Moderada",IF(AND(H6="Alta",J6="Menor"), "Zona Moderada",IF(AND(H6="Alta",J6="Moderado"), "Zona Alta",IF(AND(H6="Alta",J6="Mayor"), "Zona Alta",IF(AND(H6="Alta",J6="Catastrófico"), "Zona Extrema",IF(AND(H6="Muy Alta",J6="Leve"), "Zona Alta",IF(AND(H6="Muy Alta",J6="Menor"), "Zona Alta",IF(AND(H6="Muy Alta",J6="Moderado"), "Zona Alta",IF(AND(H6="Muy Alta",J6="Mayor"), "Zona Alta",IF(AND(H6="Muy Alta",J6="Catastrófico"), "Zona Extrema","-")))))))))))))))))))))))))</f>
        <v>Zona Alta</v>
      </c>
      <c r="M6" s="20" t="s">
        <v>125</v>
      </c>
      <c r="N6" s="12" t="s">
        <v>94</v>
      </c>
      <c r="O6" s="12" t="s">
        <v>95</v>
      </c>
      <c r="P6" s="15" t="s">
        <v>97</v>
      </c>
      <c r="Q6" s="15" t="s">
        <v>100</v>
      </c>
      <c r="R6" s="18">
        <f t="shared" ref="R6:R22" si="1">IF(AND(P6="Preventivo
25%",Q6="Manual
15%"),40%,IF(AND(P6="Preventivo
25%",Q6="Automático
25%"),50%,IF(AND(P6="Detectivo
15%",Q6="Manual
15%"),30%,IF(AND(P6="Detectivo
15%",Q6="Automático
25%"),40%,IF(AND(P6="Correctivo
10%",Q6="Manual
15%"),25%,IF(AND(P6="Correctivo
10%",Q6="Automático
25%"),35%,"-"))))))</f>
        <v>0.4</v>
      </c>
      <c r="S6" s="12" t="s">
        <v>94</v>
      </c>
      <c r="T6" s="12" t="s">
        <v>106</v>
      </c>
      <c r="U6" s="12" t="s">
        <v>108</v>
      </c>
      <c r="V6" s="19">
        <f>IF(OR(P6="Preventivo
25%",P6="Detectivo
15%"),(I6-(I6*R6)),"No Afecta Probabilidad")</f>
        <v>36</v>
      </c>
      <c r="W6" s="12" t="s">
        <v>112</v>
      </c>
      <c r="X6" s="19">
        <f>+V6</f>
        <v>36</v>
      </c>
      <c r="Y6" s="19" t="str">
        <f>IF(P6="Correctivo
10%",(K6-(K6*R6)),"No Afecta
Impacto")</f>
        <v>No Afecta
Impacto</v>
      </c>
      <c r="Z6" s="15" t="s">
        <v>90</v>
      </c>
      <c r="AA6" s="15" t="str">
        <f>IF(AND(W6="Muy baja",Z6="Leve"), "Zona Baja",IF(AND(W6="Muy baja",Z6="Menor"), "Zona Baja",IF(AND(W6="Muy baja",Z6="Moderado"), "Zona Moderada",IF(AND(W6="Muy baja",Z6="Mayor"), "Zona Alta",IF(AND(W6="Muy baja",Z6="Catastrófico"), "Zona Extrema",IF(AND(W6="Baja",Z6="Leve"), "Zona Baja",IF(AND(W6="Baja",Z6="Menor"), "Zona Moderada",IF(AND(W6="Baja",Z6="Moderado"), "Zona Moderada",IF(AND(W6="Baja",Z6="Mayor"), "Zona Alta",IF(AND(W6="Baja",Z6="Catastrófico"), "Zona Extrema",IF(AND(W6="Media / Moderada",Z6="Leve"), "Zona Moderada",IF(AND(W6="Media / Moderada",Z6="Menor"), "Zona Moderada",IF(AND(W6="Media / Moderada",Z6="Moderado"), "Zona Moderada", IF(AND(W6="Media / Moderada",Z6="Mayor"), "Zona Alta",IF(AND(W6="Media / Moderada",Z6="Catastrófico"), "Zona Extrema",IF(AND(W6="Alta",Z6="Leve"), "Zona Moderada",IF(AND(W6="Alta",Z6="Menor"), "Zona Moderada",IF(AND(W6="Alta",Z6="Moderado"), "Zona Alta",IF(AND(W6="Alta",Z6="Mayor"), "Zona Alta",IF(AND(W6="Alta",Z6="Catastrófico"), "Zona Extrema",IF(AND(W6="Muy Alta",Z6="Leve"), "Zona Alta",IF(AND(W6="Muy Alta",Z6="Menor"), "Zona Alta",IF(AND(W6="Muy Alta",Z6="Moderado"), "Zona Alta",IF(AND(W6="Muy Alta",Z6="Mayor"), "Zona Alta",IF(AND(W6="Muy Alta",Z6="Catastrófico"), "Zona Extrema","-")))))))))))))))))))))))))</f>
        <v>Zona Alta</v>
      </c>
      <c r="AB6" s="12" t="s">
        <v>137</v>
      </c>
      <c r="AC6" s="24" t="s">
        <v>143</v>
      </c>
      <c r="AD6" s="12" t="s">
        <v>194</v>
      </c>
      <c r="AE6" s="23">
        <v>45291</v>
      </c>
      <c r="AF6" s="15" t="s">
        <v>142</v>
      </c>
      <c r="AG6" s="63"/>
      <c r="AH6" s="64"/>
      <c r="AI6" s="60"/>
      <c r="AJ6" s="61"/>
    </row>
    <row r="7" spans="1:36 16384:16384" ht="93.75" customHeight="1" x14ac:dyDescent="0.25">
      <c r="A7" s="69" t="s">
        <v>72</v>
      </c>
      <c r="B7" s="70"/>
      <c r="C7" s="63" t="s">
        <v>127</v>
      </c>
      <c r="D7" s="77"/>
      <c r="E7" s="64"/>
      <c r="F7" s="10" t="s">
        <v>80</v>
      </c>
      <c r="G7" s="10" t="s">
        <v>85</v>
      </c>
      <c r="H7" s="12" t="str">
        <f>IF(G7="Máximo dos (2) veces por año.","Muy Baja",IF(G7="Entre tres (3) y veinticuatro (24) veces por año.","Baja",IF(G7="Entre veinticinco (25) y quinientas (500) veces por año.","Media / Moderada", IF(G7="Entre quinientas una (501) y cinco mil (5000) veces por año.", "Alta", IF(G7="Más de cinco mil (5000) veces por año.", "Muy Alta", "-")))))</f>
        <v>Media / Moderada</v>
      </c>
      <c r="I7" s="12">
        <f t="shared" si="0"/>
        <v>60</v>
      </c>
      <c r="J7" s="15" t="s">
        <v>90</v>
      </c>
      <c r="K7" s="12" t="str">
        <f t="shared" ref="K7:K22" si="2">IF(J7="Leve",20,IF(J7="Menor",40, IF(J7="Moderado",60, IF(J7="Mayor","80", IF(J7="Catastrófico", 100, "-")))))</f>
        <v>80</v>
      </c>
      <c r="L7" s="15" t="str">
        <f>IF(AND(H7="Muy baja",J7="Leve"), "Zona Baja",IF(AND(H7="Muy baja",J7="Menor"), "Zona Baja",IF(AND(H7="Muy baja",J7="Moderado"), "Zona Moderada",IF(AND(H7="Muy baja",J7="Mayor"), "Zona Alta",IF(AND(H7="Muy baja",J7="Catastrófico"), "Zona Extrema",IF(AND(H7="Baja",J7="Leve"), "Zona Baja",IF(AND(H7="Baja",J7="Menor"), "Zona Moderada",IF(AND(H7="Baja",J7="Moderado"), "Zona Moderada",IF(AND(H7="Baja",J7="Mayor"), "Zona Alta",IF(AND(H7="Baja",J7="Catastrófico"), "Zona Extrema",IF(AND(H7="Media / Moderada",J7="Leve"), "Zona Moderada",IF(AND(H7="Media / Moderada",J7="Menor"), "Zona Moderada",IF(AND(H7="Media / Moderada",J7="Moderado"), "Zona Moderada", IF(AND(H7="Media / Moderada",J7="Mayor"), "Zona Alta",IF(AND(H7="Media / Moderada",J7="Catastrófico"), "Zona Extrema",IF(AND(H7="Alta",J7="Leve"), "Zona Moderada",IF(AND(H7="Alta",J7="Menor"), "Zona Moderada",IF(AND(H7="Alta",J7="Moderado"), "Zona Alta",IF(AND(H7="Alta",J7="Mayor"), "Zona Alta",IF(AND(H7="Alta",J7="Catastrófico"), "Zona Extrema",IF(AND(H7="Muy Alta",J7="Leve"), "Zona Alta",IF(AND(H7="Muy Alta",J7="Menor"), "Zona Alta",IF(AND(H7="Muy Alta",J7="Moderado"), "Zona Alta",IF(AND(H7="Muy Alta",J7="Mayor"), "Zona Alta",IF(AND(H7="Muy Alta",J7="Catastrófico"), "Zona Extrema","-")))))))))))))))))))))))))</f>
        <v>Zona Alta</v>
      </c>
      <c r="M7" s="20" t="s">
        <v>126</v>
      </c>
      <c r="N7" s="12" t="s">
        <v>94</v>
      </c>
      <c r="O7" s="12" t="s">
        <v>95</v>
      </c>
      <c r="P7" s="15" t="s">
        <v>97</v>
      </c>
      <c r="Q7" s="15" t="s">
        <v>100</v>
      </c>
      <c r="R7" s="18">
        <f t="shared" si="1"/>
        <v>0.4</v>
      </c>
      <c r="S7" s="12" t="s">
        <v>94</v>
      </c>
      <c r="T7" s="12" t="s">
        <v>106</v>
      </c>
      <c r="U7" s="12" t="s">
        <v>108</v>
      </c>
      <c r="V7" s="19">
        <f>IF(OR(P7="Preventivo
25%",P7="Detectivo
15%"),(I7-(I7*R7)),"No Afecta Probabilidad")</f>
        <v>36</v>
      </c>
      <c r="W7" s="12" t="s">
        <v>112</v>
      </c>
      <c r="X7" s="19">
        <f>+V7</f>
        <v>36</v>
      </c>
      <c r="Y7" s="19" t="str">
        <f>IF(P7="Correctivo
10%",(K7-(K7*R7)),"No Afecta
Impacto")</f>
        <v>No Afecta
Impacto</v>
      </c>
      <c r="Z7" s="15" t="s">
        <v>90</v>
      </c>
      <c r="AA7" s="15" t="str">
        <f>IF(AND(W7="Muy baja",Z7="Leve"), "Zona Baja",IF(AND(W7="Muy baja",Z7="Menor"), "Zona Baja",IF(AND(W7="Muy baja",Z7="Moderado"), "Zona Moderada",IF(AND(W7="Muy baja",Z7="Mayor"), "Zona Alta",IF(AND(W7="Muy baja",Z7="Catastrófico"), "Zona Extrema",IF(AND(W7="Baja",Z7="Leve"), "Zona Baja",IF(AND(W7="Baja",Z7="Menor"), "Zona Moderada",IF(AND(W7="Baja",Z7="Moderado"), "Zona Moderada",IF(AND(W7="Baja",Z7="Mayor"), "Zona Alta",IF(AND(W7="Baja",Z7="Catastrófico"), "Zona Extrema",IF(AND(W7="Media / Moderada",Z7="Leve"), "Zona Moderada",IF(AND(W7="Media / Moderada",Z7="Menor"), "Zona Moderada",IF(AND(W7="Media / Moderada",Z7="Moderado"), "Zona Moderada", IF(AND(W7="Media / Moderada",Z7="Mayor"), "Zona Alta",IF(AND(W7="Media / Moderada",Z7="Catastrófico"), "Zona Extrema",IF(AND(W7="Alta",Z7="Leve"), "Zona Moderada",IF(AND(W7="Alta",Z7="Menor"), "Zona Moderada",IF(AND(W7="Alta",Z7="Moderado"), "Zona Alta",IF(AND(W7="Alta",Z7="Mayor"), "Zona Alta",IF(AND(W7="Alta",Z7="Catastrófico"), "Zona Extrema",IF(AND(W7="Muy Alta",Z7="Leve"), "Zona Alta",IF(AND(W7="Muy Alta",Z7="Menor"), "Zona Alta",IF(AND(W7="Muy Alta",Z7="Moderado"), "Zona Alta",IF(AND(W7="Muy Alta",Z7="Mayor"), "Zona Alta",IF(AND(W7="Muy Alta",Z7="Catastrófico"), "Zona Extrema","-")))))))))))))))))))))))))</f>
        <v>Zona Alta</v>
      </c>
      <c r="AB7" s="12" t="s">
        <v>137</v>
      </c>
      <c r="AC7" s="24" t="s">
        <v>144</v>
      </c>
      <c r="AD7" s="15" t="s">
        <v>294</v>
      </c>
      <c r="AE7" s="23">
        <v>45291</v>
      </c>
      <c r="AF7" s="15" t="s">
        <v>141</v>
      </c>
      <c r="AG7" s="63"/>
      <c r="AH7" s="64"/>
      <c r="AI7" s="60"/>
      <c r="AJ7" s="61"/>
    </row>
    <row r="8" spans="1:36 16384:16384" ht="93.75" customHeight="1" x14ac:dyDescent="0.25">
      <c r="A8" s="69" t="s">
        <v>72</v>
      </c>
      <c r="B8" s="70"/>
      <c r="C8" s="63" t="s">
        <v>128</v>
      </c>
      <c r="D8" s="77"/>
      <c r="E8" s="64"/>
      <c r="F8" s="10" t="s">
        <v>77</v>
      </c>
      <c r="G8" s="10" t="s">
        <v>85</v>
      </c>
      <c r="H8" s="12" t="str">
        <f>IF(G8="Máximo dos (2) veces por año.","Muy Baja",IF(G8="Entre tres (3) y veinticuatro (24) veces por año.","Baja",IF(G8="Entre veinticinco (25) y quinientas (500) veces por año.","Media / Moderada", IF(G8="Entre quinientas una (501) y cinco mil (5000) veces por año.", "Alta", IF(G8="Más de cinco mil (5000) veces por año.", "Muy Alta", "-")))))</f>
        <v>Media / Moderada</v>
      </c>
      <c r="I8" s="12">
        <f t="shared" si="0"/>
        <v>60</v>
      </c>
      <c r="J8" s="15" t="s">
        <v>89</v>
      </c>
      <c r="K8" s="12">
        <f t="shared" si="2"/>
        <v>60</v>
      </c>
      <c r="L8" s="15" t="str">
        <f>IF(AND(H8="Muy baja",J8="Leve"), "Zona Baja",IF(AND(H8="Muy baja",J8="Menor"), "Zona Baja",IF(AND(H8="Muy baja",J8="Moderado"), "Zona Moderada",IF(AND(H8="Muy baja",J8="Mayor"), "Zona Alta",IF(AND(H8="Muy baja",J8="Catastrófico"), "Zona Extrema",IF(AND(H8="Baja",J8="Leve"), "Zona Baja",IF(AND(H8="Baja",J8="Menor"), "Zona Moderada",IF(AND(H8="Baja",J8="Moderado"), "Zona Moderada",IF(AND(H8="Baja",J8="Mayor"), "Zona Alta",IF(AND(H8="Baja",J8="Catastrófico"), "Zona Extrema",IF(AND(H8="Media / Moderada",J8="Leve"), "Zona Moderada",IF(AND(H8="Media / Moderada",J8="Menor"), "Zona Moderada",IF(AND(H8="Media / Moderada",J8="Moderado"), "Zona Moderada", IF(AND(H8="Media / Moderada",J8="Mayor"), "Zona Alta",IF(AND(H8="Media / Moderada",J8="Catastrófico"), "Zona Extrema",IF(AND(H8="Alta",J8="Leve"), "Zona Moderada",IF(AND(H8="Alta",J8="Menor"), "Zona Moderada",IF(AND(H8="Alta",J8="Moderado"), "Zona Alta",IF(AND(H8="Alta",J8="Mayor"), "Zona Alta",IF(AND(H8="Alta",J8="Catastrófico"), "Zona Extrema",IF(AND(H8="Muy Alta",J8="Leve"), "Zona Alta",IF(AND(H8="Muy Alta",J8="Menor"), "Zona Alta",IF(AND(H8="Muy Alta",J8="Moderado"), "Zona Alta",IF(AND(H8="Muy Alta",J8="Mayor"), "Zona Alta",IF(AND(H8="Muy Alta",J8="Catastrófico"), "Zona Extrema","-")))))))))))))))))))))))))</f>
        <v>Zona Moderada</v>
      </c>
      <c r="M8" s="20" t="s">
        <v>236</v>
      </c>
      <c r="N8" s="12" t="s">
        <v>95</v>
      </c>
      <c r="O8" s="12" t="s">
        <v>94</v>
      </c>
      <c r="P8" s="15" t="s">
        <v>99</v>
      </c>
      <c r="Q8" s="15" t="s">
        <v>100</v>
      </c>
      <c r="R8" s="18">
        <f t="shared" si="1"/>
        <v>0.25</v>
      </c>
      <c r="S8" s="12" t="s">
        <v>94</v>
      </c>
      <c r="T8" s="12" t="s">
        <v>107</v>
      </c>
      <c r="U8" s="12" t="s">
        <v>108</v>
      </c>
      <c r="V8" s="19" t="str">
        <f>IF(OR(P8="Preventivo
25%",P8="Detectivo
15%"),(I8-(I8*R8)),"No Afecta Probabilidad")</f>
        <v>No Afecta Probabilidad</v>
      </c>
      <c r="W8" s="12" t="s">
        <v>113</v>
      </c>
      <c r="X8" s="19">
        <f>+I8</f>
        <v>60</v>
      </c>
      <c r="Y8" s="19">
        <f t="shared" ref="Y8:Y22" si="3">IF(P8="Correctivo
10%",(K8-(K8*R8)),"No Afecta
Impacto")</f>
        <v>45</v>
      </c>
      <c r="Z8" s="15" t="s">
        <v>89</v>
      </c>
      <c r="AA8" s="15" t="str">
        <f>IF(AND(W8="Muy baja",Z8="Leve"), "Zona Baja",IF(AND(W8="Muy baja",Z8="Menor"), "Zona Baja",IF(AND(W8="Muy baja",Z8="Moderado"), "Zona Moderada",IF(AND(W8="Muy baja",Z8="Mayor"), "Zona Alta",IF(AND(W8="Muy baja",Z8="Catastrófico"), "Zona Extrema",IF(AND(W8="Baja",Z8="Leve"), "Zona Baja",IF(AND(W8="Baja",Z8="Menor"), "Zona Moderada",IF(AND(W8="Baja",Z8="Moderado"), "Zona Moderada",IF(AND(W8="Baja",Z8="Mayor"), "Zona Alta",IF(AND(W8="Baja",Z8="Catastrófico"), "Zona Extrema",IF(AND(W8="Media / Moderada",Z8="Leve"), "Zona Moderada",IF(AND(W8="Media / Moderada",Z8="Menor"), "Zona Moderada",IF(AND(W8="Media / Moderada",Z8="Moderado"), "Zona Moderada", IF(AND(W8="Media / Moderada",Z8="Mayor"), "Zona Alta",IF(AND(W8="Media / Moderada",Z8="Catastrófico"), "Zona Extrema",IF(AND(W8="Alta",Z8="Leve"), "Zona Moderada",IF(AND(W8="Alta",Z8="Menor"), "Zona Moderada",IF(AND(W8="Alta",Z8="Moderado"), "Zona Alta",IF(AND(W8="Alta",Z8="Mayor"), "Zona Alta",IF(AND(W8="Alta",Z8="Catastrófico"), "Zona Extrema",IF(AND(W8="Muy Alta",Z8="Leve"), "Zona Alta",IF(AND(W8="Muy Alta",Z8="Menor"), "Zona Alta",IF(AND(W8="Muy Alta",Z8="Moderado"), "Zona Alta",IF(AND(W8="Muy Alta",Z8="Mayor"), "Zona Alta",IF(AND(W8="Muy Alta",Z8="Catastrófico"), "Zona Extrema","-")))))))))))))))))))))))))</f>
        <v>Zona Moderada</v>
      </c>
      <c r="AB8" s="12" t="s">
        <v>137</v>
      </c>
      <c r="AC8" s="24" t="s">
        <v>145</v>
      </c>
      <c r="AD8" s="15" t="s">
        <v>294</v>
      </c>
      <c r="AE8" s="23">
        <v>45291</v>
      </c>
      <c r="AF8" s="15" t="s">
        <v>141</v>
      </c>
      <c r="AG8" s="63"/>
      <c r="AH8" s="64"/>
      <c r="AI8" s="60"/>
      <c r="AJ8" s="61"/>
    </row>
    <row r="9" spans="1:36 16384:16384" ht="111.75" customHeight="1" x14ac:dyDescent="0.25">
      <c r="A9" s="69" t="s">
        <v>72</v>
      </c>
      <c r="B9" s="70"/>
      <c r="C9" s="63" t="s">
        <v>129</v>
      </c>
      <c r="D9" s="77"/>
      <c r="E9" s="64"/>
      <c r="F9" s="10" t="s">
        <v>80</v>
      </c>
      <c r="G9" s="10" t="s">
        <v>85</v>
      </c>
      <c r="H9" s="12" t="str">
        <f>IF(G9="Máximo dos (2) veces por año.","Muy Baja",IF(G9="Entre tres (3) y veinticuatro (24) veces por año.","Baja",IF(G9="Entre veinticinco (25) y quinientas (500) veces por año.","Media / Moderada", IF(G9="Entre quinientas una (501) y cinco mil (5000) veces por año.", "Alta", IF(G9="Más de cinco mil (5000) veces por año.", "Muy Alta", "-")))))</f>
        <v>Media / Moderada</v>
      </c>
      <c r="I9" s="12">
        <f t="shared" si="0"/>
        <v>60</v>
      </c>
      <c r="J9" s="15" t="s">
        <v>89</v>
      </c>
      <c r="K9" s="12">
        <f t="shared" si="2"/>
        <v>60</v>
      </c>
      <c r="L9" s="15" t="str">
        <f>IF(AND(H9="Muy baja",J9="Leve"), "Zona Baja",IF(AND(H9="Muy baja",J9="Menor"), "Zona Baja",IF(AND(H9="Muy baja",J9="Moderado"), "Zona Moderada",IF(AND(H9="Muy baja",J9="Mayor"), "Zona Alta",IF(AND(H9="Muy baja",J9="Catastrófico"), "Zona Extrema",IF(AND(H9="Baja",J9="Leve"), "Zona Baja",IF(AND(H9="Baja",J9="Menor"), "Zona Moderada",IF(AND(H9="Baja",J9="Moderado"), "Zona Moderada",IF(AND(H9="Baja",J9="Mayor"), "Zona Alta",IF(AND(H9="Baja",J9="Catastrófico"), "Zona Extrema",IF(AND(H9="Media / Moderada",J9="Leve"), "Zona Moderada",IF(AND(H9="Media / Moderada",J9="Menor"), "Zona Moderada",IF(AND(H9="Media / Moderada",J9="Moderado"), "Zona Moderada", IF(AND(H9="Media / Moderada",J9="Mayor"), "Zona Alta",IF(AND(H9="Media / Moderada",J9="Catastrófico"), "Zona Extrema",IF(AND(H9="Alta",J9="Leve"), "Zona Moderada",IF(AND(H9="Alta",J9="Menor"), "Zona Moderada",IF(AND(H9="Alta",J9="Moderado"), "Zona Alta",IF(AND(H9="Alta",J9="Mayor"), "Zona Alta",IF(AND(H9="Alta",J9="Catastrófico"), "Zona Extrema",IF(AND(H9="Muy Alta",J9="Leve"), "Zona Alta",IF(AND(H9="Muy Alta",J9="Menor"), "Zona Alta",IF(AND(H9="Muy Alta",J9="Moderado"), "Zona Alta",IF(AND(H9="Muy Alta",J9="Mayor"), "Zona Alta",IF(AND(H9="Muy Alta",J9="Catastrófico"), "Zona Extrema","-")))))))))))))))))))))))))</f>
        <v>Zona Moderada</v>
      </c>
      <c r="M9" s="20" t="s">
        <v>130</v>
      </c>
      <c r="N9" s="12" t="s">
        <v>94</v>
      </c>
      <c r="O9" s="12" t="s">
        <v>95</v>
      </c>
      <c r="P9" s="15" t="s">
        <v>97</v>
      </c>
      <c r="Q9" s="15" t="s">
        <v>100</v>
      </c>
      <c r="R9" s="18">
        <f t="shared" si="1"/>
        <v>0.4</v>
      </c>
      <c r="S9" s="12" t="s">
        <v>94</v>
      </c>
      <c r="T9" s="12" t="s">
        <v>106</v>
      </c>
      <c r="U9" s="12" t="s">
        <v>108</v>
      </c>
      <c r="V9" s="19">
        <f t="shared" ref="V9:V22" si="4">IF(OR(P9="Preventivo
25%",P9="Detectivo
15%"),(I9-(I9*R9)),"No Afecta Probabilidad")</f>
        <v>36</v>
      </c>
      <c r="W9" s="12" t="s">
        <v>112</v>
      </c>
      <c r="X9" s="19">
        <f t="shared" ref="X9:X13" si="5">+V9</f>
        <v>36</v>
      </c>
      <c r="Y9" s="19" t="str">
        <f t="shared" si="3"/>
        <v>No Afecta
Impacto</v>
      </c>
      <c r="Z9" s="15" t="s">
        <v>89</v>
      </c>
      <c r="AA9" s="15" t="str">
        <f>IF(AND(W9="Muy baja",Z9="Leve"), "Zona Baja",IF(AND(W9="Muy baja",Z9="Menor"), "Zona Baja",IF(AND(W9="Muy baja",Z9="Moderado"), "Zona Moderada",IF(AND(W9="Muy baja",Z9="Mayor"), "Zona Alta",IF(AND(W9="Muy baja",Z9="Catastrófico"), "Zona Extrema",IF(AND(W9="Baja",Z9="Leve"), "Zona Baja",IF(AND(W9="Baja",Z9="Menor"), "Zona Moderada",IF(AND(W9="Baja",Z9="Moderado"), "Zona Moderada",IF(AND(W9="Baja",Z9="Mayor"), "Zona Alta",IF(AND(W9="Baja",Z9="Catastrófico"), "Zona Extrema",IF(AND(W9="Media / Moderada",Z9="Leve"), "Zona Moderada",IF(AND(W9="Media / Moderada",Z9="Menor"), "Zona Moderada",IF(AND(W9="Media / Moderada",Z9="Moderado"), "Zona Moderada", IF(AND(W9="Media / Moderada",Z9="Mayor"), "Zona Alta",IF(AND(W9="Media / Moderada",Z9="Catastrófico"), "Zona Extrema",IF(AND(W9="Alta",Z9="Leve"), "Zona Moderada",IF(AND(W9="Alta",Z9="Menor"), "Zona Moderada",IF(AND(W9="Alta",Z9="Moderado"), "Zona Alta",IF(AND(W9="Alta",Z9="Mayor"), "Zona Alta",IF(AND(W9="Alta",Z9="Catastrófico"), "Zona Extrema",IF(AND(W9="Muy Alta",Z9="Leve"), "Zona Alta",IF(AND(W9="Muy Alta",Z9="Menor"), "Zona Alta",IF(AND(W9="Muy Alta",Z9="Moderado"), "Zona Alta",IF(AND(W9="Muy Alta",Z9="Mayor"), "Zona Alta",IF(AND(W9="Muy Alta",Z9="Catastrófico"), "Zona Extrema","-")))))))))))))))))))))))))</f>
        <v>Zona Moderada</v>
      </c>
      <c r="AB9" s="12" t="s">
        <v>137</v>
      </c>
      <c r="AC9" s="24" t="s">
        <v>237</v>
      </c>
      <c r="AD9" s="15" t="s">
        <v>294</v>
      </c>
      <c r="AE9" s="23">
        <v>45291</v>
      </c>
      <c r="AF9" s="15" t="s">
        <v>141</v>
      </c>
      <c r="AG9" s="63"/>
      <c r="AH9" s="64"/>
      <c r="AI9" s="60"/>
      <c r="AJ9" s="61"/>
    </row>
    <row r="10" spans="1:36 16384:16384" ht="93.75" customHeight="1" x14ac:dyDescent="0.25">
      <c r="A10" s="69" t="s">
        <v>73</v>
      </c>
      <c r="B10" s="70"/>
      <c r="C10" s="63" t="s">
        <v>131</v>
      </c>
      <c r="D10" s="77"/>
      <c r="E10" s="64"/>
      <c r="F10" s="10" t="s">
        <v>79</v>
      </c>
      <c r="G10" s="10" t="s">
        <v>84</v>
      </c>
      <c r="H10" s="12" t="str">
        <f t="shared" ref="H10:H22" si="6">IF(G10="Máximo dos (2) veces por año.","Muy Baja",IF(G10="Entre tres (3) y veinticuatro (24) veces por año.","Baja",IF(G10="Entre veinticinco (25) y quinientas (500) veces por año.","Media / Moderada", IF(G10="Entre quinientas una (501) y cinco mil (5000) veces por año.", "Alta", IF(G10="Más de cinco mil (5000) veces por año.", "Muy Alta", "-")))))</f>
        <v>Baja</v>
      </c>
      <c r="I10" s="12">
        <f t="shared" si="0"/>
        <v>40</v>
      </c>
      <c r="J10" s="15" t="s">
        <v>90</v>
      </c>
      <c r="K10" s="12" t="str">
        <f t="shared" si="2"/>
        <v>80</v>
      </c>
      <c r="L10" s="15" t="str">
        <f t="shared" ref="L10:L22" si="7">IF(AND(H10="Muy baja",J10="Leve"), "Zona Baja",IF(AND(H10="Muy baja",J10="Menor"), "Zona Baja",IF(AND(H10="Muy baja",J10="Moderado"), "Zona Moderada",IF(AND(H10="Muy baja",J10="Mayor"), "Zona Alta",IF(AND(H10="Muy baja",J10="Catastrófico"), "Zona Extrema",IF(AND(H10="Baja",J10="Leve"), "Zona Baja",IF(AND(H10="Baja",J10="Menor"), "Zona Moderada",IF(AND(H10="Baja",J10="Moderado"), "Zona Moderada",IF(AND(H10="Baja",J10="Mayor"), "Zona Alta",IF(AND(H10="Baja",J10="Catastrófico"), "Zona Extrema",IF(AND(H10="Media / Moderada",J10="Leve"), "Zona Moderada",IF(AND(H10="Media / Moderada",J10="Menor"), "Zona Moderada",IF(AND(H10="Media / Moderada",J10="Moderado"), "Zona Moderada", IF(AND(H10="Media / Moderada",J10="Mayor"), "Zona Alta",IF(AND(H10="Media / Moderada",J10="Catastrófico"), "Zona Extrema",IF(AND(H10="Alta",J10="Leve"), "Zona Moderada",IF(AND(H10="Alta",J10="Menor"), "Zona Moderada",IF(AND(H10="Alta",J10="Moderado"), "Zona Alta",IF(AND(H10="Alta",J10="Mayor"), "Zona Alta",IF(AND(H10="Alta",J10="Catastrófico"), "Zona Extrema",IF(AND(H10="Muy Alta",J10="Leve"), "Zona Alta",IF(AND(H10="Muy Alta",J10="Menor"), "Zona Alta",IF(AND(H10="Muy Alta",J10="Moderado"), "Zona Alta",IF(AND(H10="Muy Alta",J10="Mayor"), "Zona Alta",IF(AND(H10="Muy Alta",J10="Catastrófico"), "Zona Extrema","-")))))))))))))))))))))))))</f>
        <v>Zona Alta</v>
      </c>
      <c r="M10" s="20" t="s">
        <v>132</v>
      </c>
      <c r="N10" s="12" t="s">
        <v>94</v>
      </c>
      <c r="O10" s="12" t="s">
        <v>95</v>
      </c>
      <c r="P10" s="15" t="s">
        <v>97</v>
      </c>
      <c r="Q10" s="15" t="s">
        <v>100</v>
      </c>
      <c r="R10" s="18">
        <f t="shared" si="1"/>
        <v>0.4</v>
      </c>
      <c r="S10" s="12" t="s">
        <v>94</v>
      </c>
      <c r="T10" s="12" t="s">
        <v>106</v>
      </c>
      <c r="U10" s="12" t="s">
        <v>108</v>
      </c>
      <c r="V10" s="19">
        <f t="shared" si="4"/>
        <v>24</v>
      </c>
      <c r="W10" s="12" t="s">
        <v>112</v>
      </c>
      <c r="X10" s="19">
        <f t="shared" si="5"/>
        <v>24</v>
      </c>
      <c r="Y10" s="19" t="str">
        <f t="shared" si="3"/>
        <v>No Afecta
Impacto</v>
      </c>
      <c r="Z10" s="15" t="s">
        <v>90</v>
      </c>
      <c r="AA10" s="15" t="str">
        <f t="shared" ref="AA10:AA22" si="8">IF(AND(W10="Muy baja",Z10="Leve"), "Zona Baja",IF(AND(W10="Muy baja",Z10="Menor"), "Zona Baja",IF(AND(W10="Muy baja",Z10="Moderado"), "Zona Moderada",IF(AND(W10="Muy baja",Z10="Mayor"), "Zona Alta",IF(AND(W10="Muy baja",Z10="Catastrófico"), "Zona Extrema",IF(AND(W10="Baja",Z10="Leve"), "Zona Baja",IF(AND(W10="Baja",Z10="Menor"), "Zona Moderada",IF(AND(W10="Baja",Z10="Moderado"), "Zona Moderada",IF(AND(W10="Baja",Z10="Mayor"), "Zona Alta",IF(AND(W10="Baja",Z10="Catastrófico"), "Zona Extrema",IF(AND(W10="Media / Moderada",Z10="Leve"), "Zona Moderada",IF(AND(W10="Media / Moderada",Z10="Menor"), "Zona Moderada",IF(AND(W10="Media / Moderada",Z10="Moderado"), "Zona Moderada", IF(AND(W10="Media / Moderada",Z10="Mayor"), "Zona Alta",IF(AND(W10="Media / Moderada",Z10="Catastrófico"), "Zona Extrema",IF(AND(W10="Alta",Z10="Leve"), "Zona Moderada",IF(AND(W10="Alta",Z10="Menor"), "Zona Moderada",IF(AND(W10="Alta",Z10="Moderado"), "Zona Alta",IF(AND(W10="Alta",Z10="Mayor"), "Zona Alta",IF(AND(W10="Alta",Z10="Catastrófico"), "Zona Extrema",IF(AND(W10="Muy Alta",Z10="Leve"), "Zona Alta",IF(AND(W10="Muy Alta",Z10="Menor"), "Zona Alta",IF(AND(W10="Muy Alta",Z10="Moderado"), "Zona Alta",IF(AND(W10="Muy Alta",Z10="Mayor"), "Zona Alta",IF(AND(W10="Muy Alta",Z10="Catastrófico"), "Zona Extrema","-")))))))))))))))))))))))))</f>
        <v>Zona Alta</v>
      </c>
      <c r="AB10" s="12" t="s">
        <v>137</v>
      </c>
      <c r="AC10" s="24" t="s">
        <v>147</v>
      </c>
      <c r="AD10" s="15" t="s">
        <v>195</v>
      </c>
      <c r="AE10" s="23">
        <v>45291</v>
      </c>
      <c r="AF10" s="15" t="s">
        <v>146</v>
      </c>
      <c r="AG10" s="63"/>
      <c r="AH10" s="64"/>
      <c r="AI10" s="60"/>
      <c r="AJ10" s="61"/>
    </row>
    <row r="11" spans="1:36 16384:16384" ht="111.75" customHeight="1" x14ac:dyDescent="0.25">
      <c r="A11" s="69" t="s">
        <v>75</v>
      </c>
      <c r="B11" s="70"/>
      <c r="C11" s="63" t="s">
        <v>133</v>
      </c>
      <c r="D11" s="77"/>
      <c r="E11" s="64"/>
      <c r="F11" s="9" t="s">
        <v>77</v>
      </c>
      <c r="G11" s="9" t="s">
        <v>84</v>
      </c>
      <c r="H11" s="12" t="str">
        <f t="shared" si="6"/>
        <v>Baja</v>
      </c>
      <c r="I11" s="12">
        <f t="shared" si="0"/>
        <v>40</v>
      </c>
      <c r="J11" s="15" t="s">
        <v>90</v>
      </c>
      <c r="K11" s="12" t="str">
        <f t="shared" si="2"/>
        <v>80</v>
      </c>
      <c r="L11" s="15" t="str">
        <f t="shared" si="7"/>
        <v>Zona Alta</v>
      </c>
      <c r="M11" s="20" t="s">
        <v>243</v>
      </c>
      <c r="N11" s="12" t="s">
        <v>94</v>
      </c>
      <c r="O11" s="12" t="s">
        <v>95</v>
      </c>
      <c r="P11" s="12" t="s">
        <v>97</v>
      </c>
      <c r="Q11" s="12" t="s">
        <v>100</v>
      </c>
      <c r="R11" s="18">
        <f t="shared" si="1"/>
        <v>0.4</v>
      </c>
      <c r="S11" s="12" t="s">
        <v>94</v>
      </c>
      <c r="T11" s="12" t="s">
        <v>106</v>
      </c>
      <c r="U11" s="12" t="s">
        <v>108</v>
      </c>
      <c r="V11" s="19">
        <f t="shared" si="4"/>
        <v>24</v>
      </c>
      <c r="W11" s="12" t="s">
        <v>112</v>
      </c>
      <c r="X11" s="19">
        <f t="shared" si="5"/>
        <v>24</v>
      </c>
      <c r="Y11" s="19" t="str">
        <f t="shared" si="3"/>
        <v>No Afecta
Impacto</v>
      </c>
      <c r="Z11" s="15" t="s">
        <v>90</v>
      </c>
      <c r="AA11" s="15" t="str">
        <f t="shared" si="8"/>
        <v>Zona Alta</v>
      </c>
      <c r="AB11" s="12" t="s">
        <v>137</v>
      </c>
      <c r="AC11" s="25" t="s">
        <v>244</v>
      </c>
      <c r="AD11" s="12" t="s">
        <v>196</v>
      </c>
      <c r="AE11" s="23">
        <v>45291</v>
      </c>
      <c r="AF11" s="12" t="s">
        <v>146</v>
      </c>
      <c r="AG11" s="63"/>
      <c r="AH11" s="64"/>
      <c r="AI11" s="60"/>
      <c r="AJ11" s="61"/>
    </row>
    <row r="12" spans="1:36 16384:16384" ht="93.75" customHeight="1" x14ac:dyDescent="0.25">
      <c r="A12" s="69" t="s">
        <v>69</v>
      </c>
      <c r="B12" s="70"/>
      <c r="C12" s="63" t="s">
        <v>134</v>
      </c>
      <c r="D12" s="77"/>
      <c r="E12" s="64"/>
      <c r="F12" s="9" t="s">
        <v>77</v>
      </c>
      <c r="G12" s="9" t="s">
        <v>84</v>
      </c>
      <c r="H12" s="12" t="str">
        <f t="shared" si="6"/>
        <v>Baja</v>
      </c>
      <c r="I12" s="12">
        <f t="shared" si="0"/>
        <v>40</v>
      </c>
      <c r="J12" s="15" t="s">
        <v>89</v>
      </c>
      <c r="K12" s="12">
        <f t="shared" si="2"/>
        <v>60</v>
      </c>
      <c r="L12" s="15" t="str">
        <f t="shared" si="7"/>
        <v>Zona Moderada</v>
      </c>
      <c r="M12" s="20" t="s">
        <v>135</v>
      </c>
      <c r="N12" s="12" t="s">
        <v>94</v>
      </c>
      <c r="O12" s="12" t="s">
        <v>95</v>
      </c>
      <c r="P12" s="12" t="s">
        <v>97</v>
      </c>
      <c r="Q12" s="12" t="s">
        <v>100</v>
      </c>
      <c r="R12" s="18">
        <f t="shared" si="1"/>
        <v>0.4</v>
      </c>
      <c r="S12" s="12" t="s">
        <v>105</v>
      </c>
      <c r="T12" s="12" t="s">
        <v>107</v>
      </c>
      <c r="U12" s="12" t="s">
        <v>109</v>
      </c>
      <c r="V12" s="19">
        <f t="shared" si="4"/>
        <v>24</v>
      </c>
      <c r="W12" s="12" t="s">
        <v>112</v>
      </c>
      <c r="X12" s="19">
        <f t="shared" si="5"/>
        <v>24</v>
      </c>
      <c r="Y12" s="19" t="str">
        <f t="shared" si="3"/>
        <v>No Afecta
Impacto</v>
      </c>
      <c r="Z12" s="15" t="s">
        <v>89</v>
      </c>
      <c r="AA12" s="15" t="str">
        <f t="shared" si="8"/>
        <v>Zona Moderada</v>
      </c>
      <c r="AB12" s="12" t="s">
        <v>137</v>
      </c>
      <c r="AC12" s="25" t="s">
        <v>148</v>
      </c>
      <c r="AD12" s="12" t="s">
        <v>197</v>
      </c>
      <c r="AE12" s="23">
        <v>45291</v>
      </c>
      <c r="AF12" s="12" t="s">
        <v>146</v>
      </c>
      <c r="AG12" s="63"/>
      <c r="AH12" s="64"/>
      <c r="AI12" s="60"/>
      <c r="AJ12" s="61"/>
    </row>
    <row r="13" spans="1:36 16384:16384" ht="93.75" customHeight="1" x14ac:dyDescent="0.25">
      <c r="A13" s="69" t="s">
        <v>71</v>
      </c>
      <c r="B13" s="70"/>
      <c r="C13" s="63" t="s">
        <v>193</v>
      </c>
      <c r="D13" s="77"/>
      <c r="E13" s="64"/>
      <c r="F13" s="9" t="s">
        <v>77</v>
      </c>
      <c r="G13" s="9" t="s">
        <v>85</v>
      </c>
      <c r="H13" s="12" t="str">
        <f t="shared" si="6"/>
        <v>Media / Moderada</v>
      </c>
      <c r="I13" s="12">
        <f t="shared" si="0"/>
        <v>60</v>
      </c>
      <c r="J13" s="15" t="s">
        <v>90</v>
      </c>
      <c r="K13" s="12" t="str">
        <f t="shared" si="2"/>
        <v>80</v>
      </c>
      <c r="L13" s="15" t="str">
        <f t="shared" si="7"/>
        <v>Zona Alta</v>
      </c>
      <c r="M13" s="20" t="s">
        <v>245</v>
      </c>
      <c r="N13" s="12" t="s">
        <v>94</v>
      </c>
      <c r="O13" s="12" t="s">
        <v>95</v>
      </c>
      <c r="P13" s="12" t="s">
        <v>97</v>
      </c>
      <c r="Q13" s="12" t="s">
        <v>100</v>
      </c>
      <c r="R13" s="18">
        <f t="shared" si="1"/>
        <v>0.4</v>
      </c>
      <c r="S13" s="12" t="s">
        <v>94</v>
      </c>
      <c r="T13" s="12" t="s">
        <v>106</v>
      </c>
      <c r="U13" s="12" t="s">
        <v>108</v>
      </c>
      <c r="V13" s="19">
        <f>IF(OR(P13="Preventivo
25%",P13="Detectivo
15%"),(I13-(I13*R13)),"No Afecta Probabilidad")</f>
        <v>36</v>
      </c>
      <c r="W13" s="12" t="s">
        <v>113</v>
      </c>
      <c r="X13" s="19">
        <f t="shared" si="5"/>
        <v>36</v>
      </c>
      <c r="Y13" s="19" t="str">
        <f>IF(P13="Correctivo
10%",(K13-(K13*R13)),"No Afecta
Impacto")</f>
        <v>No Afecta
Impacto</v>
      </c>
      <c r="Z13" s="15" t="s">
        <v>90</v>
      </c>
      <c r="AA13" s="15" t="str">
        <f t="shared" si="8"/>
        <v>Zona Alta</v>
      </c>
      <c r="AB13" s="12" t="s">
        <v>137</v>
      </c>
      <c r="AC13" s="25" t="s">
        <v>246</v>
      </c>
      <c r="AD13" s="12" t="s">
        <v>198</v>
      </c>
      <c r="AE13" s="23">
        <v>45291</v>
      </c>
      <c r="AF13" s="12" t="s">
        <v>146</v>
      </c>
      <c r="AG13" s="63"/>
      <c r="AH13" s="64"/>
      <c r="AI13" s="60"/>
      <c r="AJ13" s="61"/>
    </row>
    <row r="14" spans="1:36 16384:16384" ht="93.75" customHeight="1" x14ac:dyDescent="0.25">
      <c r="A14" s="69" t="s">
        <v>63</v>
      </c>
      <c r="B14" s="70"/>
      <c r="C14" s="63" t="s">
        <v>201</v>
      </c>
      <c r="D14" s="77"/>
      <c r="E14" s="64"/>
      <c r="F14" s="9" t="s">
        <v>77</v>
      </c>
      <c r="G14" s="9" t="s">
        <v>85</v>
      </c>
      <c r="H14" s="12" t="str">
        <f t="shared" si="6"/>
        <v>Media / Moderada</v>
      </c>
      <c r="I14" s="12">
        <f t="shared" si="0"/>
        <v>60</v>
      </c>
      <c r="J14" s="15" t="s">
        <v>89</v>
      </c>
      <c r="K14" s="12">
        <f t="shared" si="2"/>
        <v>60</v>
      </c>
      <c r="L14" s="15" t="str">
        <f t="shared" si="7"/>
        <v>Zona Moderada</v>
      </c>
      <c r="M14" s="20" t="s">
        <v>202</v>
      </c>
      <c r="N14" s="12" t="s">
        <v>94</v>
      </c>
      <c r="O14" s="12" t="s">
        <v>95</v>
      </c>
      <c r="P14" s="12" t="s">
        <v>97</v>
      </c>
      <c r="Q14" s="12" t="s">
        <v>101</v>
      </c>
      <c r="R14" s="18">
        <f t="shared" si="1"/>
        <v>0.5</v>
      </c>
      <c r="S14" s="12" t="s">
        <v>94</v>
      </c>
      <c r="T14" s="12" t="s">
        <v>106</v>
      </c>
      <c r="U14" s="12" t="s">
        <v>108</v>
      </c>
      <c r="V14" s="19">
        <f t="shared" si="4"/>
        <v>30</v>
      </c>
      <c r="W14" s="12" t="s">
        <v>112</v>
      </c>
      <c r="X14" s="19">
        <f t="shared" ref="X14:X19" si="9">+V14</f>
        <v>30</v>
      </c>
      <c r="Y14" s="19" t="str">
        <f t="shared" si="3"/>
        <v>No Afecta
Impacto</v>
      </c>
      <c r="Z14" s="15" t="s">
        <v>89</v>
      </c>
      <c r="AA14" s="15" t="str">
        <f t="shared" si="8"/>
        <v>Zona Moderada</v>
      </c>
      <c r="AB14" s="12" t="s">
        <v>137</v>
      </c>
      <c r="AC14" s="25" t="s">
        <v>203</v>
      </c>
      <c r="AD14" s="12" t="s">
        <v>204</v>
      </c>
      <c r="AE14" s="23">
        <v>45291</v>
      </c>
      <c r="AF14" s="12" t="s">
        <v>146</v>
      </c>
      <c r="AG14" s="63"/>
      <c r="AH14" s="64"/>
      <c r="AI14" s="60"/>
      <c r="AJ14" s="61"/>
    </row>
    <row r="15" spans="1:36 16384:16384" ht="93.75" customHeight="1" x14ac:dyDescent="0.25">
      <c r="A15" s="69" t="s">
        <v>72</v>
      </c>
      <c r="B15" s="70"/>
      <c r="C15" s="63" t="s">
        <v>205</v>
      </c>
      <c r="D15" s="77"/>
      <c r="E15" s="64"/>
      <c r="F15" s="9" t="s">
        <v>77</v>
      </c>
      <c r="G15" s="9" t="s">
        <v>87</v>
      </c>
      <c r="H15" s="12" t="str">
        <f t="shared" si="6"/>
        <v>Alta</v>
      </c>
      <c r="I15" s="12" t="str">
        <f t="shared" si="0"/>
        <v>80</v>
      </c>
      <c r="J15" s="15" t="s">
        <v>89</v>
      </c>
      <c r="K15" s="12">
        <f t="shared" si="2"/>
        <v>60</v>
      </c>
      <c r="L15" s="15" t="str">
        <f t="shared" si="7"/>
        <v>Zona Alta</v>
      </c>
      <c r="M15" s="20" t="s">
        <v>206</v>
      </c>
      <c r="N15" s="12" t="s">
        <v>94</v>
      </c>
      <c r="O15" s="12" t="s">
        <v>95</v>
      </c>
      <c r="P15" s="12" t="s">
        <v>97</v>
      </c>
      <c r="Q15" s="12" t="s">
        <v>100</v>
      </c>
      <c r="R15" s="18">
        <f t="shared" si="1"/>
        <v>0.4</v>
      </c>
      <c r="S15" s="12" t="s">
        <v>94</v>
      </c>
      <c r="T15" s="12" t="s">
        <v>107</v>
      </c>
      <c r="U15" s="12" t="s">
        <v>108</v>
      </c>
      <c r="V15" s="19">
        <f t="shared" si="4"/>
        <v>48</v>
      </c>
      <c r="W15" s="12" t="s">
        <v>113</v>
      </c>
      <c r="X15" s="19">
        <f t="shared" si="9"/>
        <v>48</v>
      </c>
      <c r="Y15" s="19" t="str">
        <f t="shared" si="3"/>
        <v>No Afecta
Impacto</v>
      </c>
      <c r="Z15" s="15" t="s">
        <v>89</v>
      </c>
      <c r="AA15" s="15" t="str">
        <f t="shared" si="8"/>
        <v>Zona Moderada</v>
      </c>
      <c r="AB15" s="12" t="s">
        <v>137</v>
      </c>
      <c r="AC15" s="25" t="s">
        <v>234</v>
      </c>
      <c r="AD15" s="12" t="s">
        <v>207</v>
      </c>
      <c r="AE15" s="23">
        <v>45291</v>
      </c>
      <c r="AF15" s="12" t="s">
        <v>146</v>
      </c>
      <c r="AG15" s="63"/>
      <c r="AH15" s="64"/>
      <c r="AI15" s="60"/>
      <c r="AJ15" s="61"/>
    </row>
    <row r="16" spans="1:36 16384:16384" ht="93.75" customHeight="1" x14ac:dyDescent="0.25">
      <c r="A16" s="69" t="s">
        <v>74</v>
      </c>
      <c r="B16" s="70"/>
      <c r="C16" s="63" t="s">
        <v>208</v>
      </c>
      <c r="D16" s="77"/>
      <c r="E16" s="64"/>
      <c r="F16" s="9" t="s">
        <v>80</v>
      </c>
      <c r="G16" s="9" t="s">
        <v>85</v>
      </c>
      <c r="H16" s="12" t="str">
        <f t="shared" si="6"/>
        <v>Media / Moderada</v>
      </c>
      <c r="I16" s="12">
        <f t="shared" si="0"/>
        <v>60</v>
      </c>
      <c r="J16" s="15" t="s">
        <v>89</v>
      </c>
      <c r="K16" s="12">
        <f t="shared" si="2"/>
        <v>60</v>
      </c>
      <c r="L16" s="15" t="str">
        <f t="shared" si="7"/>
        <v>Zona Moderada</v>
      </c>
      <c r="M16" s="20" t="s">
        <v>240</v>
      </c>
      <c r="N16" s="12" t="s">
        <v>94</v>
      </c>
      <c r="O16" s="12" t="s">
        <v>95</v>
      </c>
      <c r="P16" s="12" t="s">
        <v>97</v>
      </c>
      <c r="Q16" s="12" t="s">
        <v>101</v>
      </c>
      <c r="R16" s="18">
        <f t="shared" si="1"/>
        <v>0.5</v>
      </c>
      <c r="S16" s="12" t="s">
        <v>94</v>
      </c>
      <c r="T16" s="12" t="s">
        <v>106</v>
      </c>
      <c r="U16" s="12" t="s">
        <v>108</v>
      </c>
      <c r="V16" s="19">
        <f t="shared" si="4"/>
        <v>30</v>
      </c>
      <c r="W16" s="12" t="s">
        <v>112</v>
      </c>
      <c r="X16" s="19">
        <f t="shared" si="9"/>
        <v>30</v>
      </c>
      <c r="Y16" s="19" t="str">
        <f t="shared" si="3"/>
        <v>No Afecta
Impacto</v>
      </c>
      <c r="Z16" s="15" t="s">
        <v>89</v>
      </c>
      <c r="AA16" s="15" t="str">
        <f t="shared" si="8"/>
        <v>Zona Moderada</v>
      </c>
      <c r="AB16" s="12" t="s">
        <v>137</v>
      </c>
      <c r="AC16" s="25" t="s">
        <v>241</v>
      </c>
      <c r="AD16" s="12" t="s">
        <v>209</v>
      </c>
      <c r="AE16" s="23">
        <v>45291</v>
      </c>
      <c r="AF16" s="12" t="s">
        <v>146</v>
      </c>
      <c r="AG16" s="63"/>
      <c r="AH16" s="64"/>
      <c r="AI16" s="60"/>
      <c r="AJ16" s="61"/>
    </row>
    <row r="17" spans="1:36" ht="93.75" customHeight="1" x14ac:dyDescent="0.25">
      <c r="A17" s="69" t="s">
        <v>65</v>
      </c>
      <c r="B17" s="70"/>
      <c r="C17" s="63" t="s">
        <v>210</v>
      </c>
      <c r="D17" s="77"/>
      <c r="E17" s="64"/>
      <c r="F17" s="9" t="s">
        <v>80</v>
      </c>
      <c r="G17" s="9" t="s">
        <v>83</v>
      </c>
      <c r="H17" s="12" t="str">
        <f t="shared" si="6"/>
        <v>Muy Baja</v>
      </c>
      <c r="I17" s="12">
        <f t="shared" si="0"/>
        <v>20</v>
      </c>
      <c r="J17" s="15" t="s">
        <v>89</v>
      </c>
      <c r="K17" s="12">
        <f t="shared" si="2"/>
        <v>60</v>
      </c>
      <c r="L17" s="15" t="str">
        <f t="shared" si="7"/>
        <v>Zona Moderada</v>
      </c>
      <c r="M17" s="20" t="s">
        <v>211</v>
      </c>
      <c r="N17" s="12" t="s">
        <v>94</v>
      </c>
      <c r="O17" s="12" t="s">
        <v>95</v>
      </c>
      <c r="P17" s="12" t="s">
        <v>97</v>
      </c>
      <c r="Q17" s="12" t="s">
        <v>100</v>
      </c>
      <c r="R17" s="18">
        <f t="shared" si="1"/>
        <v>0.4</v>
      </c>
      <c r="S17" s="12" t="s">
        <v>94</v>
      </c>
      <c r="T17" s="12" t="s">
        <v>106</v>
      </c>
      <c r="U17" s="12" t="s">
        <v>108</v>
      </c>
      <c r="V17" s="19">
        <f>IF(OR(P17="Preventivo
25%",P17="Detectivo
15%"),(I17-(I17*R17)),"No Afecta Probabilidad")</f>
        <v>12</v>
      </c>
      <c r="W17" s="12" t="s">
        <v>113</v>
      </c>
      <c r="X17" s="19">
        <f t="shared" si="9"/>
        <v>12</v>
      </c>
      <c r="Y17" s="19" t="str">
        <f t="shared" si="3"/>
        <v>No Afecta
Impacto</v>
      </c>
      <c r="Z17" s="15" t="s">
        <v>89</v>
      </c>
      <c r="AA17" s="15" t="str">
        <f t="shared" si="8"/>
        <v>Zona Moderada</v>
      </c>
      <c r="AB17" s="12" t="s">
        <v>137</v>
      </c>
      <c r="AC17" s="25" t="s">
        <v>212</v>
      </c>
      <c r="AD17" s="12" t="s">
        <v>213</v>
      </c>
      <c r="AE17" s="23">
        <v>45291</v>
      </c>
      <c r="AF17" s="12" t="s">
        <v>146</v>
      </c>
      <c r="AG17" s="63"/>
      <c r="AH17" s="64"/>
      <c r="AI17" s="60"/>
      <c r="AJ17" s="61"/>
    </row>
    <row r="18" spans="1:36" ht="93.75" customHeight="1" x14ac:dyDescent="0.25">
      <c r="A18" s="69" t="s">
        <v>66</v>
      </c>
      <c r="B18" s="70"/>
      <c r="C18" s="63" t="s">
        <v>210</v>
      </c>
      <c r="D18" s="77"/>
      <c r="E18" s="64"/>
      <c r="F18" s="9" t="s">
        <v>80</v>
      </c>
      <c r="G18" s="9" t="s">
        <v>83</v>
      </c>
      <c r="H18" s="12" t="str">
        <f t="shared" si="6"/>
        <v>Muy Baja</v>
      </c>
      <c r="I18" s="12">
        <f t="shared" si="0"/>
        <v>20</v>
      </c>
      <c r="J18" s="15" t="s">
        <v>89</v>
      </c>
      <c r="K18" s="12">
        <f t="shared" si="2"/>
        <v>60</v>
      </c>
      <c r="L18" s="15" t="str">
        <f t="shared" si="7"/>
        <v>Zona Moderada</v>
      </c>
      <c r="M18" s="20" t="s">
        <v>211</v>
      </c>
      <c r="N18" s="12" t="s">
        <v>94</v>
      </c>
      <c r="O18" s="12" t="s">
        <v>95</v>
      </c>
      <c r="P18" s="12" t="s">
        <v>97</v>
      </c>
      <c r="Q18" s="12" t="s">
        <v>100</v>
      </c>
      <c r="R18" s="18">
        <f t="shared" si="1"/>
        <v>0.4</v>
      </c>
      <c r="S18" s="12" t="s">
        <v>94</v>
      </c>
      <c r="T18" s="12" t="s">
        <v>106</v>
      </c>
      <c r="U18" s="12" t="s">
        <v>108</v>
      </c>
      <c r="V18" s="19">
        <f t="shared" si="4"/>
        <v>12</v>
      </c>
      <c r="W18" s="12" t="s">
        <v>113</v>
      </c>
      <c r="X18" s="19">
        <f t="shared" si="9"/>
        <v>12</v>
      </c>
      <c r="Y18" s="19" t="str">
        <f t="shared" si="3"/>
        <v>No Afecta
Impacto</v>
      </c>
      <c r="Z18" s="15" t="s">
        <v>89</v>
      </c>
      <c r="AA18" s="15" t="str">
        <f t="shared" si="8"/>
        <v>Zona Moderada</v>
      </c>
      <c r="AB18" s="12" t="s">
        <v>137</v>
      </c>
      <c r="AC18" s="25" t="s">
        <v>212</v>
      </c>
      <c r="AD18" s="12" t="s">
        <v>213</v>
      </c>
      <c r="AE18" s="23">
        <v>45291</v>
      </c>
      <c r="AF18" s="12" t="s">
        <v>146</v>
      </c>
      <c r="AG18" s="63"/>
      <c r="AH18" s="64"/>
      <c r="AI18" s="60"/>
      <c r="AJ18" s="61"/>
    </row>
    <row r="19" spans="1:36" ht="93.75" customHeight="1" x14ac:dyDescent="0.25">
      <c r="A19" s="69" t="s">
        <v>75</v>
      </c>
      <c r="B19" s="70"/>
      <c r="C19" s="63" t="s">
        <v>214</v>
      </c>
      <c r="D19" s="77"/>
      <c r="E19" s="64"/>
      <c r="F19" s="9" t="s">
        <v>77</v>
      </c>
      <c r="G19" s="9" t="s">
        <v>85</v>
      </c>
      <c r="H19" s="12" t="str">
        <f t="shared" si="6"/>
        <v>Media / Moderada</v>
      </c>
      <c r="I19" s="12">
        <f t="shared" si="0"/>
        <v>60</v>
      </c>
      <c r="J19" s="15" t="s">
        <v>89</v>
      </c>
      <c r="K19" s="12">
        <f t="shared" si="2"/>
        <v>60</v>
      </c>
      <c r="L19" s="15" t="str">
        <f t="shared" si="7"/>
        <v>Zona Moderada</v>
      </c>
      <c r="M19" s="20" t="s">
        <v>215</v>
      </c>
      <c r="N19" s="12" t="s">
        <v>94</v>
      </c>
      <c r="O19" s="12" t="s">
        <v>95</v>
      </c>
      <c r="P19" s="12" t="s">
        <v>97</v>
      </c>
      <c r="Q19" s="12" t="s">
        <v>100</v>
      </c>
      <c r="R19" s="18">
        <f t="shared" si="1"/>
        <v>0.4</v>
      </c>
      <c r="S19" s="12" t="s">
        <v>94</v>
      </c>
      <c r="T19" s="12" t="s">
        <v>106</v>
      </c>
      <c r="U19" s="12" t="s">
        <v>108</v>
      </c>
      <c r="V19" s="19">
        <f t="shared" si="4"/>
        <v>36</v>
      </c>
      <c r="W19" s="12" t="s">
        <v>112</v>
      </c>
      <c r="X19" s="19">
        <f t="shared" si="9"/>
        <v>36</v>
      </c>
      <c r="Y19" s="19" t="str">
        <f t="shared" si="3"/>
        <v>No Afecta
Impacto</v>
      </c>
      <c r="Z19" s="15" t="s">
        <v>88</v>
      </c>
      <c r="AA19" s="15" t="str">
        <f t="shared" si="8"/>
        <v>Zona Moderada</v>
      </c>
      <c r="AB19" s="12" t="s">
        <v>137</v>
      </c>
      <c r="AC19" s="25" t="s">
        <v>216</v>
      </c>
      <c r="AD19" s="12" t="s">
        <v>217</v>
      </c>
      <c r="AE19" s="23">
        <v>45291</v>
      </c>
      <c r="AF19" s="12" t="s">
        <v>218</v>
      </c>
      <c r="AG19" s="63"/>
      <c r="AH19" s="64"/>
      <c r="AI19" s="60"/>
      <c r="AJ19" s="61"/>
    </row>
    <row r="20" spans="1:36" ht="115.5" customHeight="1" x14ac:dyDescent="0.25">
      <c r="A20" s="69" t="s">
        <v>61</v>
      </c>
      <c r="B20" s="70"/>
      <c r="C20" s="63" t="s">
        <v>219</v>
      </c>
      <c r="D20" s="77"/>
      <c r="E20" s="64"/>
      <c r="F20" s="9" t="s">
        <v>77</v>
      </c>
      <c r="G20" s="9" t="s">
        <v>85</v>
      </c>
      <c r="H20" s="12" t="str">
        <f t="shared" si="6"/>
        <v>Media / Moderada</v>
      </c>
      <c r="I20" s="12">
        <f t="shared" si="0"/>
        <v>60</v>
      </c>
      <c r="J20" s="15" t="s">
        <v>89</v>
      </c>
      <c r="K20" s="12">
        <f t="shared" si="2"/>
        <v>60</v>
      </c>
      <c r="L20" s="15" t="str">
        <f t="shared" si="7"/>
        <v>Zona Moderada</v>
      </c>
      <c r="M20" s="20" t="s">
        <v>242</v>
      </c>
      <c r="N20" s="12" t="s">
        <v>94</v>
      </c>
      <c r="O20" s="12" t="s">
        <v>95</v>
      </c>
      <c r="P20" s="12" t="s">
        <v>97</v>
      </c>
      <c r="Q20" s="12" t="s">
        <v>100</v>
      </c>
      <c r="R20" s="18">
        <f t="shared" si="1"/>
        <v>0.4</v>
      </c>
      <c r="S20" s="12" t="s">
        <v>105</v>
      </c>
      <c r="T20" s="12" t="s">
        <v>106</v>
      </c>
      <c r="U20" s="12" t="s">
        <v>108</v>
      </c>
      <c r="V20" s="19">
        <f t="shared" si="4"/>
        <v>36</v>
      </c>
      <c r="W20" s="12" t="s">
        <v>112</v>
      </c>
      <c r="X20" s="19">
        <f>+V20</f>
        <v>36</v>
      </c>
      <c r="Y20" s="19" t="str">
        <f t="shared" si="3"/>
        <v>No Afecta
Impacto</v>
      </c>
      <c r="Z20" s="15" t="s">
        <v>89</v>
      </c>
      <c r="AA20" s="15" t="str">
        <f t="shared" si="8"/>
        <v>Zona Moderada</v>
      </c>
      <c r="AB20" s="12" t="s">
        <v>137</v>
      </c>
      <c r="AC20" s="25" t="s">
        <v>220</v>
      </c>
      <c r="AD20" s="12" t="s">
        <v>221</v>
      </c>
      <c r="AE20" s="23">
        <v>45291</v>
      </c>
      <c r="AF20" s="12" t="s">
        <v>222</v>
      </c>
      <c r="AG20" s="63"/>
      <c r="AH20" s="64"/>
      <c r="AI20" s="60"/>
      <c r="AJ20" s="61"/>
    </row>
    <row r="21" spans="1:36" ht="98.25" customHeight="1" x14ac:dyDescent="0.25">
      <c r="A21" s="69" t="s">
        <v>68</v>
      </c>
      <c r="B21" s="70"/>
      <c r="C21" s="63" t="s">
        <v>223</v>
      </c>
      <c r="D21" s="77"/>
      <c r="E21" s="64"/>
      <c r="F21" s="9" t="s">
        <v>77</v>
      </c>
      <c r="G21" s="9" t="s">
        <v>87</v>
      </c>
      <c r="H21" s="12" t="str">
        <f t="shared" si="6"/>
        <v>Alta</v>
      </c>
      <c r="I21" s="12" t="str">
        <f t="shared" si="0"/>
        <v>80</v>
      </c>
      <c r="J21" s="15" t="s">
        <v>91</v>
      </c>
      <c r="K21" s="12">
        <f t="shared" si="2"/>
        <v>100</v>
      </c>
      <c r="L21" s="15" t="str">
        <f t="shared" si="7"/>
        <v>Zona Extrema</v>
      </c>
      <c r="M21" s="20" t="s">
        <v>235</v>
      </c>
      <c r="N21" s="12" t="s">
        <v>94</v>
      </c>
      <c r="O21" s="12" t="s">
        <v>95</v>
      </c>
      <c r="P21" s="12" t="s">
        <v>97</v>
      </c>
      <c r="Q21" s="12" t="s">
        <v>101</v>
      </c>
      <c r="R21" s="18">
        <f t="shared" si="1"/>
        <v>0.5</v>
      </c>
      <c r="S21" s="12" t="s">
        <v>94</v>
      </c>
      <c r="T21" s="12" t="s">
        <v>106</v>
      </c>
      <c r="U21" s="12" t="s">
        <v>108</v>
      </c>
      <c r="V21" s="19">
        <f t="shared" si="4"/>
        <v>40</v>
      </c>
      <c r="W21" s="12" t="s">
        <v>112</v>
      </c>
      <c r="X21" s="19">
        <f>+V21</f>
        <v>40</v>
      </c>
      <c r="Y21" s="19" t="str">
        <f t="shared" si="3"/>
        <v>No Afecta
Impacto</v>
      </c>
      <c r="Z21" s="15" t="s">
        <v>91</v>
      </c>
      <c r="AA21" s="15" t="str">
        <f t="shared" si="8"/>
        <v>Zona Extrema</v>
      </c>
      <c r="AB21" s="12" t="s">
        <v>137</v>
      </c>
      <c r="AC21" s="25" t="s">
        <v>224</v>
      </c>
      <c r="AD21" s="12" t="s">
        <v>221</v>
      </c>
      <c r="AE21" s="23">
        <v>45291</v>
      </c>
      <c r="AF21" s="12" t="s">
        <v>141</v>
      </c>
      <c r="AG21" s="63"/>
      <c r="AH21" s="64"/>
      <c r="AI21" s="60"/>
      <c r="AJ21" s="61"/>
    </row>
    <row r="22" spans="1:36" ht="93.75" customHeight="1" x14ac:dyDescent="0.25">
      <c r="A22" s="69" t="s">
        <v>64</v>
      </c>
      <c r="B22" s="70"/>
      <c r="C22" s="63" t="s">
        <v>225</v>
      </c>
      <c r="D22" s="77"/>
      <c r="E22" s="64"/>
      <c r="F22" s="9" t="s">
        <v>77</v>
      </c>
      <c r="G22" s="9" t="s">
        <v>85</v>
      </c>
      <c r="H22" s="12" t="str">
        <f t="shared" si="6"/>
        <v>Media / Moderada</v>
      </c>
      <c r="I22" s="12">
        <f t="shared" si="0"/>
        <v>60</v>
      </c>
      <c r="J22" s="15" t="s">
        <v>90</v>
      </c>
      <c r="K22" s="12" t="str">
        <f t="shared" si="2"/>
        <v>80</v>
      </c>
      <c r="L22" s="15" t="str">
        <f t="shared" si="7"/>
        <v>Zona Alta</v>
      </c>
      <c r="M22" s="20" t="s">
        <v>226</v>
      </c>
      <c r="N22" s="12" t="s">
        <v>94</v>
      </c>
      <c r="O22" s="12" t="s">
        <v>95</v>
      </c>
      <c r="P22" s="12" t="s">
        <v>97</v>
      </c>
      <c r="Q22" s="12" t="s">
        <v>100</v>
      </c>
      <c r="R22" s="18">
        <f t="shared" si="1"/>
        <v>0.4</v>
      </c>
      <c r="S22" s="12" t="s">
        <v>94</v>
      </c>
      <c r="T22" s="12" t="s">
        <v>106</v>
      </c>
      <c r="U22" s="12" t="s">
        <v>108</v>
      </c>
      <c r="V22" s="19">
        <f t="shared" si="4"/>
        <v>36</v>
      </c>
      <c r="W22" s="12" t="s">
        <v>112</v>
      </c>
      <c r="X22" s="19">
        <f>+V22</f>
        <v>36</v>
      </c>
      <c r="Y22" s="19" t="str">
        <f t="shared" si="3"/>
        <v>No Afecta
Impacto</v>
      </c>
      <c r="Z22" s="15" t="s">
        <v>90</v>
      </c>
      <c r="AA22" s="15" t="str">
        <f t="shared" si="8"/>
        <v>Zona Alta</v>
      </c>
      <c r="AB22" s="12" t="s">
        <v>137</v>
      </c>
      <c r="AC22" s="25" t="s">
        <v>288</v>
      </c>
      <c r="AD22" s="12" t="s">
        <v>289</v>
      </c>
      <c r="AE22" s="23">
        <v>45291</v>
      </c>
      <c r="AF22" s="12" t="s">
        <v>146</v>
      </c>
      <c r="AG22" s="63"/>
      <c r="AH22" s="64"/>
      <c r="AI22" s="60"/>
      <c r="AJ22" s="61"/>
    </row>
    <row r="23" spans="1:36" x14ac:dyDescent="0.25">
      <c r="A23" s="13"/>
      <c r="B23" s="13"/>
    </row>
    <row r="24" spans="1:36" x14ac:dyDescent="0.25">
      <c r="A24" s="13"/>
      <c r="B24" s="13"/>
    </row>
    <row r="25" spans="1:36" x14ac:dyDescent="0.25">
      <c r="A25" s="13"/>
      <c r="B25" s="13"/>
    </row>
    <row r="26" spans="1:36" x14ac:dyDescent="0.25">
      <c r="A26" s="13"/>
      <c r="B26" s="13"/>
    </row>
    <row r="27" spans="1:36" x14ac:dyDescent="0.25">
      <c r="A27" s="13"/>
      <c r="B27" s="13"/>
    </row>
    <row r="28" spans="1:36" x14ac:dyDescent="0.25">
      <c r="A28" s="13"/>
      <c r="B28" s="13"/>
    </row>
    <row r="29" spans="1:36" x14ac:dyDescent="0.25">
      <c r="A29" s="13"/>
      <c r="B29" s="13"/>
    </row>
    <row r="30" spans="1:36" x14ac:dyDescent="0.25">
      <c r="A30" s="13"/>
      <c r="B30" s="13"/>
    </row>
    <row r="31" spans="1:36" x14ac:dyDescent="0.25">
      <c r="A31" s="13"/>
      <c r="B31" s="13"/>
    </row>
    <row r="32" spans="1:36" x14ac:dyDescent="0.25">
      <c r="A32" s="13"/>
      <c r="B32" s="13"/>
    </row>
    <row r="33" spans="1:2" x14ac:dyDescent="0.25">
      <c r="A33" s="13"/>
      <c r="B33" s="13"/>
    </row>
    <row r="34" spans="1:2" x14ac:dyDescent="0.25">
      <c r="A34" s="13"/>
      <c r="B34" s="13"/>
    </row>
    <row r="35" spans="1:2" x14ac:dyDescent="0.25">
      <c r="A35" s="13"/>
      <c r="B35" s="13"/>
    </row>
    <row r="36" spans="1:2" x14ac:dyDescent="0.25">
      <c r="A36" s="13"/>
      <c r="B36" s="13"/>
    </row>
    <row r="37" spans="1:2" x14ac:dyDescent="0.25">
      <c r="A37" s="13"/>
      <c r="B37" s="13"/>
    </row>
    <row r="38" spans="1:2" x14ac:dyDescent="0.25">
      <c r="A38" s="13"/>
      <c r="B38" s="13"/>
    </row>
    <row r="39" spans="1:2" x14ac:dyDescent="0.25">
      <c r="A39" s="13"/>
      <c r="B39" s="13"/>
    </row>
    <row r="40" spans="1:2" x14ac:dyDescent="0.25">
      <c r="A40" s="13"/>
      <c r="B40" s="13"/>
    </row>
    <row r="41" spans="1:2" x14ac:dyDescent="0.25">
      <c r="A41" s="13"/>
      <c r="B41" s="13"/>
    </row>
    <row r="42" spans="1:2" x14ac:dyDescent="0.25">
      <c r="A42" s="13"/>
      <c r="B42" s="13"/>
    </row>
    <row r="43" spans="1:2" x14ac:dyDescent="0.25">
      <c r="A43" s="13"/>
      <c r="B43" s="13"/>
    </row>
    <row r="44" spans="1:2" x14ac:dyDescent="0.25">
      <c r="A44" s="13"/>
      <c r="B44" s="13"/>
    </row>
    <row r="45" spans="1:2" x14ac:dyDescent="0.25">
      <c r="A45" s="13"/>
      <c r="B45" s="13"/>
    </row>
    <row r="46" spans="1:2" x14ac:dyDescent="0.25">
      <c r="A46" s="13"/>
      <c r="B46" s="13"/>
    </row>
    <row r="47" spans="1:2" x14ac:dyDescent="0.25">
      <c r="A47" s="13"/>
      <c r="B47" s="13"/>
    </row>
    <row r="48" spans="1:2" x14ac:dyDescent="0.25">
      <c r="A48" s="13"/>
      <c r="B48" s="13"/>
    </row>
    <row r="49" spans="1:2" x14ac:dyDescent="0.25">
      <c r="A49" s="13"/>
      <c r="B49" s="13"/>
    </row>
    <row r="50" spans="1:2" x14ac:dyDescent="0.25">
      <c r="A50" s="13"/>
      <c r="B50" s="13"/>
    </row>
    <row r="51" spans="1:2" x14ac:dyDescent="0.25">
      <c r="A51" s="13"/>
      <c r="B51" s="13"/>
    </row>
    <row r="52" spans="1:2" x14ac:dyDescent="0.25">
      <c r="A52" s="13"/>
      <c r="B52" s="13"/>
    </row>
    <row r="53" spans="1:2" x14ac:dyDescent="0.25">
      <c r="A53" s="13"/>
      <c r="B53" s="13"/>
    </row>
    <row r="54" spans="1:2" x14ac:dyDescent="0.25">
      <c r="A54" s="13"/>
      <c r="B54" s="13"/>
    </row>
    <row r="55" spans="1:2" x14ac:dyDescent="0.25">
      <c r="A55" s="13"/>
      <c r="B55" s="13"/>
    </row>
    <row r="56" spans="1:2" x14ac:dyDescent="0.25">
      <c r="A56" s="13"/>
      <c r="B56" s="13"/>
    </row>
    <row r="57" spans="1:2" x14ac:dyDescent="0.25">
      <c r="A57" s="13"/>
      <c r="B57" s="13"/>
    </row>
    <row r="58" spans="1:2" x14ac:dyDescent="0.25">
      <c r="A58" s="13"/>
      <c r="B58" s="13"/>
    </row>
    <row r="59" spans="1:2" x14ac:dyDescent="0.25">
      <c r="A59" s="13"/>
      <c r="B59" s="13"/>
    </row>
    <row r="60" spans="1:2" x14ac:dyDescent="0.25">
      <c r="A60" s="13"/>
      <c r="B60" s="13"/>
    </row>
    <row r="61" spans="1:2" x14ac:dyDescent="0.25">
      <c r="A61" s="13"/>
      <c r="B61" s="13"/>
    </row>
    <row r="62" spans="1:2" x14ac:dyDescent="0.25">
      <c r="A62" s="13"/>
      <c r="B62" s="13"/>
    </row>
    <row r="63" spans="1:2" x14ac:dyDescent="0.25">
      <c r="A63" s="13"/>
      <c r="B63" s="13"/>
    </row>
    <row r="64" spans="1:2" x14ac:dyDescent="0.25">
      <c r="A64" s="13"/>
      <c r="B64" s="13"/>
    </row>
    <row r="65" spans="1:2" x14ac:dyDescent="0.25">
      <c r="A65" s="13"/>
      <c r="B65" s="13"/>
    </row>
    <row r="66" spans="1:2" x14ac:dyDescent="0.25">
      <c r="A66" s="13"/>
      <c r="B66" s="13"/>
    </row>
    <row r="67" spans="1:2" x14ac:dyDescent="0.25">
      <c r="A67" s="13"/>
      <c r="B67" s="13"/>
    </row>
    <row r="68" spans="1:2" x14ac:dyDescent="0.25">
      <c r="A68" s="13"/>
      <c r="B68" s="13"/>
    </row>
    <row r="69" spans="1:2" x14ac:dyDescent="0.25">
      <c r="A69" s="13"/>
      <c r="B69" s="13"/>
    </row>
    <row r="70" spans="1:2" x14ac:dyDescent="0.25">
      <c r="A70" s="13"/>
      <c r="B70" s="13"/>
    </row>
    <row r="71" spans="1:2" x14ac:dyDescent="0.25">
      <c r="A71" s="13"/>
      <c r="B71" s="13"/>
    </row>
    <row r="72" spans="1:2" x14ac:dyDescent="0.25">
      <c r="A72" s="13"/>
      <c r="B72" s="13"/>
    </row>
    <row r="73" spans="1:2" x14ac:dyDescent="0.25">
      <c r="A73" s="13"/>
      <c r="B73" s="13"/>
    </row>
    <row r="74" spans="1:2" x14ac:dyDescent="0.25">
      <c r="A74" s="13"/>
      <c r="B74" s="13"/>
    </row>
    <row r="75" spans="1:2" x14ac:dyDescent="0.25">
      <c r="A75" s="13"/>
      <c r="B75" s="13"/>
    </row>
    <row r="76" spans="1:2" x14ac:dyDescent="0.25">
      <c r="A76" s="13"/>
      <c r="B76" s="13"/>
    </row>
    <row r="77" spans="1:2" x14ac:dyDescent="0.25">
      <c r="A77" s="13"/>
      <c r="B77" s="13"/>
    </row>
    <row r="78" spans="1:2" x14ac:dyDescent="0.25">
      <c r="A78" s="13"/>
      <c r="B78" s="13"/>
    </row>
    <row r="79" spans="1:2" x14ac:dyDescent="0.25">
      <c r="A79" s="13"/>
      <c r="B79" s="13"/>
    </row>
    <row r="80" spans="1:2" x14ac:dyDescent="0.25">
      <c r="A80" s="13"/>
      <c r="B80" s="13"/>
    </row>
    <row r="81" spans="1:2" x14ac:dyDescent="0.25">
      <c r="A81" s="13"/>
      <c r="B81" s="13"/>
    </row>
    <row r="82" spans="1:2" x14ac:dyDescent="0.25">
      <c r="A82" s="13"/>
      <c r="B82" s="13"/>
    </row>
    <row r="83" spans="1:2" x14ac:dyDescent="0.25">
      <c r="A83" s="13"/>
      <c r="B83" s="13"/>
    </row>
    <row r="84" spans="1:2" x14ac:dyDescent="0.25">
      <c r="A84" s="13"/>
      <c r="B84" s="13"/>
    </row>
    <row r="85" spans="1:2" x14ac:dyDescent="0.25">
      <c r="A85" s="13"/>
      <c r="B85" s="13"/>
    </row>
    <row r="86" spans="1:2" x14ac:dyDescent="0.25">
      <c r="A86" s="13"/>
      <c r="B86" s="13"/>
    </row>
    <row r="87" spans="1:2" x14ac:dyDescent="0.25">
      <c r="A87" s="13"/>
      <c r="B87" s="13"/>
    </row>
    <row r="88" spans="1:2" x14ac:dyDescent="0.25">
      <c r="A88" s="13"/>
      <c r="B88" s="13"/>
    </row>
    <row r="89" spans="1:2" x14ac:dyDescent="0.25">
      <c r="A89" s="13"/>
      <c r="B89" s="13"/>
    </row>
    <row r="90" spans="1:2" x14ac:dyDescent="0.25">
      <c r="A90" s="13"/>
      <c r="B90" s="13"/>
    </row>
    <row r="91" spans="1:2" x14ac:dyDescent="0.25">
      <c r="A91" s="13"/>
      <c r="B91" s="13"/>
    </row>
    <row r="92" spans="1:2" x14ac:dyDescent="0.25">
      <c r="A92" s="13"/>
      <c r="B92" s="13"/>
    </row>
    <row r="93" spans="1:2" x14ac:dyDescent="0.25">
      <c r="A93" s="13"/>
      <c r="B93" s="13"/>
    </row>
    <row r="94" spans="1:2" x14ac:dyDescent="0.25">
      <c r="A94" s="13"/>
      <c r="B94" s="13"/>
    </row>
    <row r="95" spans="1:2" x14ac:dyDescent="0.25">
      <c r="A95" s="13"/>
      <c r="B95" s="13"/>
    </row>
    <row r="96" spans="1:2" x14ac:dyDescent="0.25">
      <c r="A96" s="13"/>
      <c r="B96" s="13"/>
    </row>
    <row r="97" spans="1:2" x14ac:dyDescent="0.25">
      <c r="A97" s="13"/>
      <c r="B97" s="13"/>
    </row>
    <row r="98" spans="1:2" x14ac:dyDescent="0.25">
      <c r="A98" s="13"/>
      <c r="B98" s="13"/>
    </row>
    <row r="99" spans="1:2" x14ac:dyDescent="0.25">
      <c r="A99" s="13"/>
      <c r="B99" s="13"/>
    </row>
    <row r="100" spans="1:2" x14ac:dyDescent="0.25">
      <c r="A100" s="13"/>
      <c r="B100" s="13"/>
    </row>
    <row r="101" spans="1:2" x14ac:dyDescent="0.25">
      <c r="A101" s="13"/>
      <c r="B101" s="13"/>
    </row>
    <row r="102" spans="1:2" x14ac:dyDescent="0.25">
      <c r="A102" s="13"/>
      <c r="B102" s="13"/>
    </row>
    <row r="103" spans="1:2" x14ac:dyDescent="0.25">
      <c r="A103" s="13"/>
      <c r="B103" s="13"/>
    </row>
    <row r="104" spans="1:2" x14ac:dyDescent="0.25">
      <c r="A104" s="13"/>
      <c r="B104" s="13"/>
    </row>
    <row r="105" spans="1:2" x14ac:dyDescent="0.25">
      <c r="A105" s="13"/>
      <c r="B105" s="13"/>
    </row>
    <row r="106" spans="1:2" x14ac:dyDescent="0.25">
      <c r="A106" s="13"/>
      <c r="B106" s="13"/>
    </row>
    <row r="107" spans="1:2" x14ac:dyDescent="0.25">
      <c r="A107" s="13"/>
      <c r="B107" s="13"/>
    </row>
    <row r="108" spans="1:2" x14ac:dyDescent="0.25">
      <c r="A108" s="13"/>
      <c r="B108" s="13"/>
    </row>
    <row r="109" spans="1:2" x14ac:dyDescent="0.25">
      <c r="A109" s="13"/>
      <c r="B109" s="13"/>
    </row>
    <row r="110" spans="1:2" x14ac:dyDescent="0.25">
      <c r="A110" s="13"/>
      <c r="B110" s="13"/>
    </row>
    <row r="111" spans="1:2" x14ac:dyDescent="0.25">
      <c r="A111" s="13"/>
      <c r="B111" s="13"/>
    </row>
    <row r="112" spans="1:2" x14ac:dyDescent="0.25">
      <c r="A112" s="13"/>
      <c r="B112" s="13"/>
    </row>
    <row r="113" spans="1:2" x14ac:dyDescent="0.25">
      <c r="A113" s="13"/>
      <c r="B113" s="13"/>
    </row>
    <row r="114" spans="1:2" x14ac:dyDescent="0.25">
      <c r="A114" s="13"/>
      <c r="B114" s="13"/>
    </row>
    <row r="115" spans="1:2" x14ac:dyDescent="0.25">
      <c r="A115" s="13"/>
      <c r="B115" s="13"/>
    </row>
    <row r="116" spans="1:2" x14ac:dyDescent="0.25">
      <c r="A116" s="13"/>
      <c r="B116" s="13"/>
    </row>
    <row r="117" spans="1:2" x14ac:dyDescent="0.25">
      <c r="A117" s="13"/>
      <c r="B117" s="13"/>
    </row>
    <row r="118" spans="1:2" x14ac:dyDescent="0.25">
      <c r="A118" s="13"/>
      <c r="B118" s="13"/>
    </row>
    <row r="119" spans="1:2" x14ac:dyDescent="0.25">
      <c r="A119" s="13"/>
      <c r="B119" s="13"/>
    </row>
    <row r="120" spans="1:2" x14ac:dyDescent="0.25">
      <c r="A120" s="13"/>
      <c r="B120" s="13"/>
    </row>
    <row r="121" spans="1:2" x14ac:dyDescent="0.25">
      <c r="A121" s="13"/>
      <c r="B121" s="13"/>
    </row>
    <row r="122" spans="1:2" x14ac:dyDescent="0.25">
      <c r="A122" s="13"/>
      <c r="B122" s="13"/>
    </row>
    <row r="123" spans="1:2" x14ac:dyDescent="0.25">
      <c r="A123" s="13"/>
      <c r="B123" s="13"/>
    </row>
    <row r="124" spans="1:2" x14ac:dyDescent="0.25">
      <c r="A124" s="13"/>
      <c r="B124" s="13"/>
    </row>
    <row r="125" spans="1:2" x14ac:dyDescent="0.25">
      <c r="A125" s="13"/>
      <c r="B125" s="13"/>
    </row>
    <row r="126" spans="1:2" x14ac:dyDescent="0.25">
      <c r="A126" s="13"/>
      <c r="B126" s="13"/>
    </row>
    <row r="127" spans="1:2" x14ac:dyDescent="0.25">
      <c r="A127" s="13"/>
      <c r="B127" s="13"/>
    </row>
    <row r="128" spans="1:2" x14ac:dyDescent="0.25">
      <c r="A128" s="13"/>
      <c r="B128" s="13"/>
    </row>
    <row r="129" spans="1:6" x14ac:dyDescent="0.25">
      <c r="A129" s="13"/>
      <c r="B129" s="13"/>
    </row>
    <row r="130" spans="1:6" x14ac:dyDescent="0.25">
      <c r="A130" s="13"/>
      <c r="B130" s="13"/>
    </row>
    <row r="131" spans="1:6" x14ac:dyDescent="0.25">
      <c r="A131" s="13"/>
      <c r="B131" s="13"/>
    </row>
    <row r="132" spans="1:6" x14ac:dyDescent="0.25">
      <c r="A132" s="13"/>
      <c r="B132" s="13"/>
    </row>
    <row r="133" spans="1:6" x14ac:dyDescent="0.25">
      <c r="A133" s="13"/>
      <c r="B133" s="13"/>
    </row>
    <row r="134" spans="1:6" x14ac:dyDescent="0.25">
      <c r="A134" s="13"/>
      <c r="B134" s="13"/>
    </row>
    <row r="135" spans="1:6" x14ac:dyDescent="0.25">
      <c r="A135" s="13"/>
      <c r="B135" s="13"/>
    </row>
    <row r="136" spans="1:6" x14ac:dyDescent="0.25">
      <c r="A136" s="13"/>
      <c r="B136" s="13"/>
    </row>
    <row r="137" spans="1:6" ht="51" x14ac:dyDescent="0.25">
      <c r="A137" s="13" t="s">
        <v>60</v>
      </c>
      <c r="B137" s="13"/>
      <c r="C137" s="7" t="s">
        <v>80</v>
      </c>
      <c r="D137" s="7" t="s">
        <v>83</v>
      </c>
      <c r="E137" s="7" t="s">
        <v>92</v>
      </c>
      <c r="F137" s="14"/>
    </row>
    <row r="138" spans="1:6" ht="63.75" x14ac:dyDescent="0.25">
      <c r="A138" s="7" t="s">
        <v>61</v>
      </c>
      <c r="C138" s="7" t="s">
        <v>76</v>
      </c>
      <c r="D138" s="7" t="s">
        <v>84</v>
      </c>
      <c r="E138" s="7" t="s">
        <v>88</v>
      </c>
      <c r="F138" s="14"/>
    </row>
    <row r="139" spans="1:6" ht="76.5" x14ac:dyDescent="0.25">
      <c r="A139" s="7" t="s">
        <v>62</v>
      </c>
      <c r="C139" s="7" t="s">
        <v>77</v>
      </c>
      <c r="D139" s="7" t="s">
        <v>85</v>
      </c>
      <c r="E139" s="7" t="s">
        <v>89</v>
      </c>
      <c r="F139" s="14"/>
    </row>
    <row r="140" spans="1:6" ht="76.5" x14ac:dyDescent="0.25">
      <c r="A140" s="7" t="s">
        <v>63</v>
      </c>
      <c r="C140" s="7" t="s">
        <v>78</v>
      </c>
      <c r="D140" s="7" t="s">
        <v>87</v>
      </c>
      <c r="E140" s="7" t="s">
        <v>90</v>
      </c>
      <c r="F140" s="14"/>
    </row>
    <row r="141" spans="1:6" ht="51" x14ac:dyDescent="0.25">
      <c r="A141" s="7" t="s">
        <v>65</v>
      </c>
      <c r="C141" s="7" t="s">
        <v>79</v>
      </c>
      <c r="D141" s="7" t="s">
        <v>86</v>
      </c>
      <c r="E141" s="7" t="s">
        <v>91</v>
      </c>
      <c r="F141" s="14"/>
    </row>
    <row r="142" spans="1:6" ht="38.25" x14ac:dyDescent="0.25">
      <c r="A142" s="7" t="s">
        <v>66</v>
      </c>
      <c r="C142" s="7" t="s">
        <v>81</v>
      </c>
    </row>
    <row r="143" spans="1:6" ht="51" x14ac:dyDescent="0.25">
      <c r="A143" s="7" t="s">
        <v>64</v>
      </c>
      <c r="C143" s="7" t="s">
        <v>82</v>
      </c>
    </row>
    <row r="144" spans="1:6" ht="51" x14ac:dyDescent="0.25">
      <c r="A144" s="7" t="s">
        <v>67</v>
      </c>
    </row>
    <row r="145" spans="1:1" ht="38.25" x14ac:dyDescent="0.25">
      <c r="A145" s="7" t="s">
        <v>70</v>
      </c>
    </row>
    <row r="146" spans="1:1" x14ac:dyDescent="0.25">
      <c r="A146" s="7" t="s">
        <v>72</v>
      </c>
    </row>
    <row r="147" spans="1:1" ht="38.25" x14ac:dyDescent="0.25">
      <c r="A147" s="7" t="s">
        <v>73</v>
      </c>
    </row>
    <row r="148" spans="1:1" ht="25.5" x14ac:dyDescent="0.25">
      <c r="A148" s="7" t="s">
        <v>74</v>
      </c>
    </row>
    <row r="149" spans="1:1" ht="38.25" x14ac:dyDescent="0.25">
      <c r="A149" s="7" t="s">
        <v>75</v>
      </c>
    </row>
    <row r="150" spans="1:1" ht="38.25" x14ac:dyDescent="0.25">
      <c r="A150" s="7" t="s">
        <v>69</v>
      </c>
    </row>
    <row r="151" spans="1:1" x14ac:dyDescent="0.25">
      <c r="A151" s="7" t="s">
        <v>68</v>
      </c>
    </row>
    <row r="152" spans="1:1" x14ac:dyDescent="0.25">
      <c r="A152" s="7" t="s">
        <v>71</v>
      </c>
    </row>
    <row r="1048539" spans="14:34" x14ac:dyDescent="0.25">
      <c r="W1048539" s="7" t="s">
        <v>111</v>
      </c>
      <c r="Z1048539" s="7" t="s">
        <v>92</v>
      </c>
    </row>
    <row r="1048540" spans="14:34" ht="25.5" x14ac:dyDescent="0.25">
      <c r="W1048540" s="7" t="s">
        <v>112</v>
      </c>
      <c r="Z1048540" s="7" t="s">
        <v>88</v>
      </c>
      <c r="AB1048540" s="7" t="s">
        <v>136</v>
      </c>
    </row>
    <row r="1048541" spans="14:34" ht="25.5" x14ac:dyDescent="0.25">
      <c r="N1048541" s="17" t="s">
        <v>94</v>
      </c>
      <c r="P1048541" s="17" t="s">
        <v>97</v>
      </c>
      <c r="Q1048541" s="17" t="s">
        <v>100</v>
      </c>
      <c r="S1048541" s="17" t="s">
        <v>94</v>
      </c>
      <c r="T1048541" s="17" t="s">
        <v>106</v>
      </c>
      <c r="U1048541" s="17" t="s">
        <v>108</v>
      </c>
      <c r="V1048541" s="17"/>
      <c r="W1048541" s="7" t="s">
        <v>113</v>
      </c>
      <c r="Z1048541" s="7" t="s">
        <v>89</v>
      </c>
      <c r="AB1048541" s="7" t="s">
        <v>137</v>
      </c>
      <c r="AH1048541" s="26"/>
    </row>
    <row r="1048542" spans="14:34" ht="25.5" x14ac:dyDescent="0.25">
      <c r="N1048542" s="7" t="s">
        <v>95</v>
      </c>
      <c r="O1048542" s="7"/>
      <c r="P1048542" s="17" t="s">
        <v>98</v>
      </c>
      <c r="Q1048542" s="17" t="s">
        <v>101</v>
      </c>
      <c r="S1048542" s="17" t="s">
        <v>105</v>
      </c>
      <c r="T1048542" s="17" t="s">
        <v>107</v>
      </c>
      <c r="U1048542" s="17" t="s">
        <v>109</v>
      </c>
      <c r="V1048542" s="17"/>
      <c r="W1048542" s="7" t="s">
        <v>115</v>
      </c>
      <c r="Z1048542" s="7" t="s">
        <v>90</v>
      </c>
      <c r="AB1048542" s="7" t="s">
        <v>138</v>
      </c>
      <c r="AH1048542" s="26"/>
    </row>
    <row r="1048543" spans="14:34" ht="25.5" x14ac:dyDescent="0.25">
      <c r="P1048543" s="17" t="s">
        <v>99</v>
      </c>
      <c r="W1048543" s="7" t="s">
        <v>114</v>
      </c>
      <c r="Z1048543" s="7" t="s">
        <v>91</v>
      </c>
      <c r="AB1048543" s="7" t="s">
        <v>139</v>
      </c>
      <c r="AH1048543" s="26"/>
    </row>
  </sheetData>
  <autoFilter ref="AD1:AD1048543" xr:uid="{00000000-0009-0000-0000-000007000000}"/>
  <mergeCells count="104">
    <mergeCell ref="C13:E13"/>
    <mergeCell ref="C14:E14"/>
    <mergeCell ref="C6:E6"/>
    <mergeCell ref="C7:E7"/>
    <mergeCell ref="C8:E8"/>
    <mergeCell ref="C9:E9"/>
    <mergeCell ref="A20:B20"/>
    <mergeCell ref="A21:B21"/>
    <mergeCell ref="A22:B22"/>
    <mergeCell ref="C21:E21"/>
    <mergeCell ref="C22:E22"/>
    <mergeCell ref="C16:E16"/>
    <mergeCell ref="C17:E17"/>
    <mergeCell ref="C18:E18"/>
    <mergeCell ref="A14:B14"/>
    <mergeCell ref="C19:E19"/>
    <mergeCell ref="C20:E20"/>
    <mergeCell ref="C15:E15"/>
    <mergeCell ref="A15:B15"/>
    <mergeCell ref="A16:B16"/>
    <mergeCell ref="A17:B17"/>
    <mergeCell ref="A18:B18"/>
    <mergeCell ref="A19:B19"/>
    <mergeCell ref="A13:B13"/>
    <mergeCell ref="AC2:AJ2"/>
    <mergeCell ref="AI7:AJ7"/>
    <mergeCell ref="AI8:AJ8"/>
    <mergeCell ref="AI9:AJ9"/>
    <mergeCell ref="H3:H4"/>
    <mergeCell ref="A2:L2"/>
    <mergeCell ref="M3:M4"/>
    <mergeCell ref="N3:O3"/>
    <mergeCell ref="I3:I4"/>
    <mergeCell ref="J3:J4"/>
    <mergeCell ref="K3:K4"/>
    <mergeCell ref="P3:R3"/>
    <mergeCell ref="S3:U3"/>
    <mergeCell ref="A7:B7"/>
    <mergeCell ref="A8:B8"/>
    <mergeCell ref="A9:B9"/>
    <mergeCell ref="Y3:Z3"/>
    <mergeCell ref="AG3:AH3"/>
    <mergeCell ref="AG5:AH5"/>
    <mergeCell ref="AG6:AH6"/>
    <mergeCell ref="AG7:AH7"/>
    <mergeCell ref="AG8:AH8"/>
    <mergeCell ref="AG9:AH9"/>
    <mergeCell ref="W3:W4"/>
    <mergeCell ref="A1:B1"/>
    <mergeCell ref="C1:L1"/>
    <mergeCell ref="C5:E5"/>
    <mergeCell ref="F3:F4"/>
    <mergeCell ref="G3:G4"/>
    <mergeCell ref="A10:B10"/>
    <mergeCell ref="A11:B11"/>
    <mergeCell ref="A12:B12"/>
    <mergeCell ref="AI16:AJ16"/>
    <mergeCell ref="AI17:AJ17"/>
    <mergeCell ref="AG17:AH17"/>
    <mergeCell ref="M1:AB1"/>
    <mergeCell ref="AC1:AJ1"/>
    <mergeCell ref="A6:B6"/>
    <mergeCell ref="L3:L4"/>
    <mergeCell ref="AC3:AC4"/>
    <mergeCell ref="AD3:AD4"/>
    <mergeCell ref="AE3:AE4"/>
    <mergeCell ref="AF3:AF4"/>
    <mergeCell ref="X3:X4"/>
    <mergeCell ref="AA3:AA4"/>
    <mergeCell ref="AB3:AB4"/>
    <mergeCell ref="M2:AB2"/>
    <mergeCell ref="A3:B4"/>
    <mergeCell ref="C3:E4"/>
    <mergeCell ref="A5:B5"/>
    <mergeCell ref="V3:V4"/>
    <mergeCell ref="AI5:AJ5"/>
    <mergeCell ref="AI6:AJ6"/>
    <mergeCell ref="C10:E10"/>
    <mergeCell ref="C11:E11"/>
    <mergeCell ref="C12:E12"/>
    <mergeCell ref="AI18:AJ18"/>
    <mergeCell ref="AI19:AJ19"/>
    <mergeCell ref="AI20:AJ20"/>
    <mergeCell ref="AI3:AJ4"/>
    <mergeCell ref="AI21:AJ21"/>
    <mergeCell ref="AI22:AJ22"/>
    <mergeCell ref="AG18:AH18"/>
    <mergeCell ref="AG19:AH19"/>
    <mergeCell ref="AG20:AH20"/>
    <mergeCell ref="AG21:AH21"/>
    <mergeCell ref="AG22:AH22"/>
    <mergeCell ref="AG10:AH10"/>
    <mergeCell ref="AG11:AH11"/>
    <mergeCell ref="AG12:AH12"/>
    <mergeCell ref="AG13:AH13"/>
    <mergeCell ref="AG14:AH14"/>
    <mergeCell ref="AG15:AH15"/>
    <mergeCell ref="AG16:AH16"/>
    <mergeCell ref="AI10:AJ10"/>
    <mergeCell ref="AI11:AJ11"/>
    <mergeCell ref="AI12:AJ12"/>
    <mergeCell ref="AI13:AJ13"/>
    <mergeCell ref="AI14:AJ14"/>
    <mergeCell ref="AI15:AJ15"/>
  </mergeCells>
  <conditionalFormatting sqref="H5 H10:H22 W6:W22">
    <cfRule type="cellIs" dxfId="76" priority="126" operator="equal">
      <formula>"Muy Alta"</formula>
    </cfRule>
    <cfRule type="cellIs" dxfId="75" priority="127" operator="equal">
      <formula>"Alta"</formula>
    </cfRule>
    <cfRule type="cellIs" dxfId="74" priority="128" operator="equal">
      <formula>"Media / Moderada"</formula>
    </cfRule>
    <cfRule type="cellIs" dxfId="73" priority="129" operator="equal">
      <formula>"Baja"</formula>
    </cfRule>
    <cfRule type="cellIs" dxfId="72" priority="130" operator="equal">
      <formula>"Muy baja"</formula>
    </cfRule>
  </conditionalFormatting>
  <conditionalFormatting sqref="J5:J22 Z6:Z22">
    <cfRule type="cellIs" dxfId="71" priority="96" operator="equal">
      <formula>"Catastrófico"</formula>
    </cfRule>
    <cfRule type="cellIs" dxfId="70" priority="97" operator="equal">
      <formula>"Mayor"</formula>
    </cfRule>
    <cfRule type="cellIs" dxfId="69" priority="98" operator="equal">
      <formula>"Moderado"</formula>
    </cfRule>
    <cfRule type="cellIs" dxfId="68" priority="99" operator="equal">
      <formula>"Menor"</formula>
    </cfRule>
    <cfRule type="cellIs" dxfId="67" priority="100" operator="equal">
      <formula>"Leve"</formula>
    </cfRule>
  </conditionalFormatting>
  <conditionalFormatting sqref="AA10:AA22 L10:L22">
    <cfRule type="cellIs" dxfId="66" priority="92" operator="equal">
      <formula>"Zona Extrema"</formula>
    </cfRule>
    <cfRule type="cellIs" dxfId="65" priority="93" operator="equal">
      <formula>"Zona Alta"</formula>
    </cfRule>
    <cfRule type="cellIs" dxfId="64" priority="94" operator="equal">
      <formula>"Zona Moderada"</formula>
    </cfRule>
    <cfRule type="cellIs" dxfId="63" priority="95" operator="equal">
      <formula>"Zona Baja"</formula>
    </cfRule>
  </conditionalFormatting>
  <conditionalFormatting sqref="L5">
    <cfRule type="cellIs" dxfId="62" priority="88" operator="equal">
      <formula>"Zona Extrema"</formula>
    </cfRule>
    <cfRule type="cellIs" dxfId="61" priority="89" operator="equal">
      <formula>"Zona Alta"</formula>
    </cfRule>
    <cfRule type="cellIs" dxfId="60" priority="90" operator="equal">
      <formula>"Zona Moderada"</formula>
    </cfRule>
    <cfRule type="cellIs" dxfId="59" priority="91" operator="equal">
      <formula>"Zona Baja"</formula>
    </cfRule>
  </conditionalFormatting>
  <conditionalFormatting sqref="L6:L9">
    <cfRule type="cellIs" dxfId="58" priority="84" operator="equal">
      <formula>"Zona Extrema"</formula>
    </cfRule>
    <cfRule type="cellIs" dxfId="57" priority="85" operator="equal">
      <formula>"Zona Alta"</formula>
    </cfRule>
    <cfRule type="cellIs" dxfId="56" priority="86" operator="equal">
      <formula>"Zona Moderada"</formula>
    </cfRule>
    <cfRule type="cellIs" dxfId="55" priority="87" operator="equal">
      <formula>"Zona Baja"</formula>
    </cfRule>
  </conditionalFormatting>
  <conditionalFormatting sqref="H6">
    <cfRule type="cellIs" dxfId="54" priority="75" operator="equal">
      <formula>"Muy Alta"</formula>
    </cfRule>
    <cfRule type="cellIs" dxfId="53" priority="76" operator="equal">
      <formula>"Alta"</formula>
    </cfRule>
    <cfRule type="cellIs" dxfId="52" priority="77" operator="equal">
      <formula>"Media / Moderada"</formula>
    </cfRule>
    <cfRule type="cellIs" dxfId="51" priority="78" operator="equal">
      <formula>"Baja"</formula>
    </cfRule>
    <cfRule type="cellIs" dxfId="50" priority="79" operator="equal">
      <formula>"Muy baja"</formula>
    </cfRule>
  </conditionalFormatting>
  <conditionalFormatting sqref="H7">
    <cfRule type="cellIs" dxfId="49" priority="70" operator="equal">
      <formula>"Muy Alta"</formula>
    </cfRule>
    <cfRule type="cellIs" dxfId="48" priority="71" operator="equal">
      <formula>"Alta"</formula>
    </cfRule>
    <cfRule type="cellIs" dxfId="47" priority="72" operator="equal">
      <formula>"Media / Moderada"</formula>
    </cfRule>
    <cfRule type="cellIs" dxfId="46" priority="73" operator="equal">
      <formula>"Baja"</formula>
    </cfRule>
    <cfRule type="cellIs" dxfId="45" priority="74" operator="equal">
      <formula>"Muy baja"</formula>
    </cfRule>
  </conditionalFormatting>
  <conditionalFormatting sqref="H8">
    <cfRule type="cellIs" dxfId="44" priority="65" operator="equal">
      <formula>"Muy Alta"</formula>
    </cfRule>
    <cfRule type="cellIs" dxfId="43" priority="66" operator="equal">
      <formula>"Alta"</formula>
    </cfRule>
    <cfRule type="cellIs" dxfId="42" priority="67" operator="equal">
      <formula>"Media / Moderada"</formula>
    </cfRule>
    <cfRule type="cellIs" dxfId="41" priority="68" operator="equal">
      <formula>"Baja"</formula>
    </cfRule>
    <cfRule type="cellIs" dxfId="40" priority="69" operator="equal">
      <formula>"Muy baja"</formula>
    </cfRule>
  </conditionalFormatting>
  <conditionalFormatting sqref="H9">
    <cfRule type="cellIs" dxfId="39" priority="60" operator="equal">
      <formula>"Muy Alta"</formula>
    </cfRule>
    <cfRule type="cellIs" dxfId="38" priority="61" operator="equal">
      <formula>"Alta"</formula>
    </cfRule>
    <cfRule type="cellIs" dxfId="37" priority="62" operator="equal">
      <formula>"Media / Moderada"</formula>
    </cfRule>
    <cfRule type="cellIs" dxfId="36" priority="63" operator="equal">
      <formula>"Baja"</formula>
    </cfRule>
    <cfRule type="cellIs" dxfId="35" priority="64" operator="equal">
      <formula>"Muy baja"</formula>
    </cfRule>
  </conditionalFormatting>
  <conditionalFormatting sqref="I5">
    <cfRule type="cellIs" dxfId="34" priority="45" operator="equal">
      <formula>"Muy Alta"</formula>
    </cfRule>
    <cfRule type="cellIs" dxfId="33" priority="46" operator="equal">
      <formula>"Alta"</formula>
    </cfRule>
    <cfRule type="cellIs" dxfId="32" priority="47" operator="equal">
      <formula>"Media / Moderada"</formula>
    </cfRule>
    <cfRule type="cellIs" dxfId="31" priority="48" operator="equal">
      <formula>"Baja"</formula>
    </cfRule>
    <cfRule type="cellIs" dxfId="30" priority="49" operator="equal">
      <formula>"Muy baja"</formula>
    </cfRule>
  </conditionalFormatting>
  <conditionalFormatting sqref="W5">
    <cfRule type="cellIs" dxfId="29" priority="40" operator="equal">
      <formula>"Muy Alta"</formula>
    </cfRule>
    <cfRule type="cellIs" dxfId="28" priority="41" operator="equal">
      <formula>"Alta"</formula>
    </cfRule>
    <cfRule type="cellIs" dxfId="27" priority="42" operator="equal">
      <formula>"Media / Moderada"</formula>
    </cfRule>
    <cfRule type="cellIs" dxfId="26" priority="43" operator="equal">
      <formula>"Baja"</formula>
    </cfRule>
    <cfRule type="cellIs" dxfId="25" priority="44" operator="equal">
      <formula>"Muy baja"</formula>
    </cfRule>
  </conditionalFormatting>
  <conditionalFormatting sqref="Z5">
    <cfRule type="cellIs" dxfId="24" priority="30" operator="equal">
      <formula>"Catastrófico"</formula>
    </cfRule>
    <cfRule type="cellIs" dxfId="23" priority="31" operator="equal">
      <formula>"Mayor"</formula>
    </cfRule>
    <cfRule type="cellIs" dxfId="22" priority="32" operator="equal">
      <formula>"Moderado"</formula>
    </cfRule>
    <cfRule type="cellIs" dxfId="21" priority="33" operator="equal">
      <formula>"Menor"</formula>
    </cfRule>
    <cfRule type="cellIs" dxfId="20" priority="34" operator="equal">
      <formula>"Leve"</formula>
    </cfRule>
  </conditionalFormatting>
  <conditionalFormatting sqref="AA5">
    <cfRule type="cellIs" dxfId="19" priority="21" operator="equal">
      <formula>"Zona Extrema"</formula>
    </cfRule>
    <cfRule type="cellIs" dxfId="18" priority="22" operator="equal">
      <formula>"Zona Alta"</formula>
    </cfRule>
    <cfRule type="cellIs" dxfId="17" priority="23" operator="equal">
      <formula>"Zona Moderada"</formula>
    </cfRule>
    <cfRule type="cellIs" dxfId="16" priority="24" operator="equal">
      <formula>"Zona Baja"</formula>
    </cfRule>
  </conditionalFormatting>
  <conditionalFormatting sqref="AA6">
    <cfRule type="cellIs" dxfId="15" priority="17" operator="equal">
      <formula>"Zona Extrema"</formula>
    </cfRule>
    <cfRule type="cellIs" dxfId="14" priority="18" operator="equal">
      <formula>"Zona Alta"</formula>
    </cfRule>
    <cfRule type="cellIs" dxfId="13" priority="19" operator="equal">
      <formula>"Zona Moderada"</formula>
    </cfRule>
    <cfRule type="cellIs" dxfId="12" priority="20" operator="equal">
      <formula>"Zona Baja"</formula>
    </cfRule>
  </conditionalFormatting>
  <conditionalFormatting sqref="AA7">
    <cfRule type="cellIs" dxfId="11" priority="13" operator="equal">
      <formula>"Zona Extrema"</formula>
    </cfRule>
    <cfRule type="cellIs" dxfId="10" priority="14" operator="equal">
      <formula>"Zona Alta"</formula>
    </cfRule>
    <cfRule type="cellIs" dxfId="9" priority="15" operator="equal">
      <formula>"Zona Moderada"</formula>
    </cfRule>
    <cfRule type="cellIs" dxfId="8" priority="16" operator="equal">
      <formula>"Zona Baja"</formula>
    </cfRule>
  </conditionalFormatting>
  <conditionalFormatting sqref="AA8">
    <cfRule type="cellIs" dxfId="7" priority="9" operator="equal">
      <formula>"Zona Extrema"</formula>
    </cfRule>
    <cfRule type="cellIs" dxfId="6" priority="10" operator="equal">
      <formula>"Zona Alta"</formula>
    </cfRule>
    <cfRule type="cellIs" dxfId="5" priority="11" operator="equal">
      <formula>"Zona Moderada"</formula>
    </cfRule>
    <cfRule type="cellIs" dxfId="4" priority="12" operator="equal">
      <formula>"Zona Baja"</formula>
    </cfRule>
  </conditionalFormatting>
  <conditionalFormatting sqref="AA9">
    <cfRule type="cellIs" dxfId="3" priority="5" operator="equal">
      <formula>"Zona Extrema"</formula>
    </cfRule>
    <cfRule type="cellIs" dxfId="2" priority="6" operator="equal">
      <formula>"Zona Alta"</formula>
    </cfRule>
    <cfRule type="cellIs" dxfId="1" priority="7" operator="equal">
      <formula>"Zona Moderada"</formula>
    </cfRule>
    <cfRule type="cellIs" dxfId="0" priority="8" operator="equal">
      <formula>"Zona Baja"</formula>
    </cfRule>
  </conditionalFormatting>
  <dataValidations count="13">
    <dataValidation type="list" allowBlank="1" showInputMessage="1" showErrorMessage="1" sqref="A5:B22" xr:uid="{CC8EE6A2-149B-429D-BD27-63C192B2DA54}">
      <formula1>$A$137:$A$152</formula1>
    </dataValidation>
    <dataValidation type="list" allowBlank="1" showInputMessage="1" showErrorMessage="1" sqref="F5:F22" xr:uid="{00000000-0002-0000-0700-000001000000}">
      <formula1>$C$137:$C$143</formula1>
    </dataValidation>
    <dataValidation type="list" allowBlank="1" showInputMessage="1" showErrorMessage="1" sqref="G5:G22" xr:uid="{00000000-0002-0000-0700-000002000000}">
      <formula1>$D$137:$D$141</formula1>
    </dataValidation>
    <dataValidation type="list" allowBlank="1" showInputMessage="1" showErrorMessage="1" sqref="J5:J22" xr:uid="{00000000-0002-0000-0700-000003000000}">
      <formula1>$E$137:$E$141</formula1>
    </dataValidation>
    <dataValidation type="list" allowBlank="1" showInputMessage="1" showErrorMessage="1" sqref="N5:O22" xr:uid="{00000000-0002-0000-0700-000004000000}">
      <formula1>$N$1048541:$N$1048542</formula1>
    </dataValidation>
    <dataValidation type="list" allowBlank="1" showInputMessage="1" showErrorMessage="1" sqref="Q5:Q22" xr:uid="{00000000-0002-0000-0700-000005000000}">
      <formula1>$Q$1048541:$Q$1048542</formula1>
    </dataValidation>
    <dataValidation type="list" allowBlank="1" showInputMessage="1" showErrorMessage="1" sqref="S5:S22" xr:uid="{00000000-0002-0000-0700-000006000000}">
      <formula1>$S$1048541:$S$1048542</formula1>
    </dataValidation>
    <dataValidation type="list" allowBlank="1" showInputMessage="1" showErrorMessage="1" sqref="T5:T22" xr:uid="{00000000-0002-0000-0700-000007000000}">
      <formula1>$T$1048541:$T$1048542</formula1>
    </dataValidation>
    <dataValidation type="list" allowBlank="1" showInputMessage="1" showErrorMessage="1" sqref="U5:U22" xr:uid="{00000000-0002-0000-0700-000008000000}">
      <formula1>$U$1048541:$U$1048542</formula1>
    </dataValidation>
    <dataValidation type="list" allowBlank="1" showInputMessage="1" showErrorMessage="1" sqref="P5:P22" xr:uid="{00000000-0002-0000-0700-000009000000}">
      <formula1>$P$1048541:$P$1048576</formula1>
    </dataValidation>
    <dataValidation type="list" allowBlank="1" showInputMessage="1" showErrorMessage="1" sqref="W5:W22" xr:uid="{00000000-0002-0000-0700-00000A000000}">
      <formula1>$W$1048539:$W$1048576</formula1>
    </dataValidation>
    <dataValidation type="list" allowBlank="1" showInputMessage="1" showErrorMessage="1" sqref="Z5:Z22" xr:uid="{00000000-0002-0000-0700-00000B000000}">
      <formula1>$Z$1048539:$Z$1048576</formula1>
    </dataValidation>
    <dataValidation type="list" allowBlank="1" showInputMessage="1" showErrorMessage="1" sqref="AB5:AB22" xr:uid="{00000000-0002-0000-0700-00000C000000}">
      <formula1>$AB$1048540:$AB$1048576</formula1>
    </dataValidation>
  </dataValidations>
  <printOptions horizontalCentered="1"/>
  <pageMargins left="0.31496062992126" right="0.31496062992126" top="0.35433070866141703" bottom="0.35433070866141703" header="0.31496062992126" footer="0.31496062992126"/>
  <pageSetup scale="7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7</vt:i4>
      </vt:variant>
    </vt:vector>
  </HeadingPairs>
  <TitlesOfParts>
    <vt:vector size="15" baseType="lpstr">
      <vt:lpstr>PORTADA</vt:lpstr>
      <vt:lpstr>1. RIESGO CORRUPCIÓN</vt:lpstr>
      <vt:lpstr>2. ESTRATEGIA ANTITRÁMITRES</vt:lpstr>
      <vt:lpstr>3. RENDICIÓN DE CUENTAS</vt:lpstr>
      <vt:lpstr>4. ATENCIÓN AL CIUDADANO</vt:lpstr>
      <vt:lpstr>5. TRANSPARENCIA</vt:lpstr>
      <vt:lpstr>6. OTRAS INICIATIVAS</vt:lpstr>
      <vt:lpstr>ANEXO - MAPA RIESGOS CORRUPCION</vt:lpstr>
      <vt:lpstr>'6. OTRAS INICIATIVAS'!Área_de_impresión</vt:lpstr>
      <vt:lpstr>PORTADA!Área_de_impresión</vt:lpstr>
      <vt:lpstr>'1. RIESGO CORRUPCIÓN'!Títulos_a_imprimir</vt:lpstr>
      <vt:lpstr>'3. RENDICIÓN DE CUENTAS'!Títulos_a_imprimir</vt:lpstr>
      <vt:lpstr>'4. ATENCIÓN AL CIUDADANO'!Títulos_a_imprimir</vt:lpstr>
      <vt:lpstr>'5. TRANSPARENCIA'!Títulos_a_imprimir</vt:lpstr>
      <vt:lpstr>'ANEXO - MAPA RIESGOS CORRUPCION'!Títulos_a_imprimir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HECTOR FABIO RODRIGUEZ DEVIA</dc:creator>
  <cp:lastModifiedBy>Cesar Henriquez Nieves</cp:lastModifiedBy>
  <cp:lastPrinted>2023-01-31T14:06:20Z</cp:lastPrinted>
  <dcterms:created xsi:type="dcterms:W3CDTF">2015-06-05T18:17:20Z</dcterms:created>
  <dcterms:modified xsi:type="dcterms:W3CDTF">2023-01-31T14:08:45Z</dcterms:modified>
</cp:coreProperties>
</file>