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LIZABETH PICO DIAZ\Desktop\BIF-2023\BIF 01062023\EPD\PLANES INSTITUCIONALES\2024\"/>
    </mc:Choice>
  </mc:AlternateContent>
  <bookViews>
    <workbookView xWindow="0" yWindow="0" windowWidth="20490" windowHeight="6855" activeTab="6"/>
  </bookViews>
  <sheets>
    <sheet name="COMPONENTE 1" sheetId="1" r:id="rId1"/>
    <sheet name="COMPONENTE 2" sheetId="2" r:id="rId2"/>
    <sheet name="COMPONENTE 3" sheetId="3" r:id="rId3"/>
    <sheet name="COMPONENTE 4" sheetId="4" r:id="rId4"/>
    <sheet name="COMPONENTE 5" sheetId="5" r:id="rId5"/>
    <sheet name="COMPONENTE 6" sheetId="6" r:id="rId6"/>
    <sheet name="MAPA DE RIESGOS" sheetId="7"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2" i="7" l="1"/>
  <c r="Y22" i="7"/>
  <c r="R22" i="7"/>
  <c r="L22" i="7"/>
  <c r="K22" i="7"/>
  <c r="H22" i="7"/>
  <c r="I22" i="7" s="1"/>
  <c r="V22" i="7" s="1"/>
  <c r="X22" i="7" s="1"/>
  <c r="AA21" i="7"/>
  <c r="Y21" i="7"/>
  <c r="R21" i="7"/>
  <c r="K21" i="7"/>
  <c r="H21" i="7"/>
  <c r="L21" i="7" s="1"/>
  <c r="AA20" i="7"/>
  <c r="Y20" i="7"/>
  <c r="R20" i="7"/>
  <c r="V20" i="7" s="1"/>
  <c r="X20" i="7" s="1"/>
  <c r="L20" i="7"/>
  <c r="K20" i="7"/>
  <c r="I20" i="7"/>
  <c r="H20" i="7"/>
  <c r="AA19" i="7"/>
  <c r="Y19" i="7"/>
  <c r="R19" i="7"/>
  <c r="K19" i="7"/>
  <c r="H19" i="7"/>
  <c r="L19" i="7" s="1"/>
  <c r="AA18" i="7"/>
  <c r="Y18" i="7"/>
  <c r="R18" i="7"/>
  <c r="V18" i="7" s="1"/>
  <c r="X18" i="7" s="1"/>
  <c r="L18" i="7"/>
  <c r="K18" i="7"/>
  <c r="I18" i="7"/>
  <c r="H18" i="7"/>
  <c r="AA17" i="7"/>
  <c r="Y17" i="7"/>
  <c r="R17" i="7"/>
  <c r="K17" i="7"/>
  <c r="H17" i="7"/>
  <c r="L17" i="7" s="1"/>
  <c r="AA16" i="7"/>
  <c r="Y16" i="7"/>
  <c r="R16" i="7"/>
  <c r="V16" i="7" s="1"/>
  <c r="X16" i="7" s="1"/>
  <c r="L16" i="7"/>
  <c r="K16" i="7"/>
  <c r="I16" i="7"/>
  <c r="H16" i="7"/>
  <c r="AA15" i="7"/>
  <c r="Y15" i="7"/>
  <c r="R15" i="7"/>
  <c r="K15" i="7"/>
  <c r="H15" i="7"/>
  <c r="L15" i="7" s="1"/>
  <c r="AA14" i="7"/>
  <c r="Y14" i="7"/>
  <c r="R14" i="7"/>
  <c r="V14" i="7" s="1"/>
  <c r="X14" i="7" s="1"/>
  <c r="L14" i="7"/>
  <c r="K14" i="7"/>
  <c r="I14" i="7"/>
  <c r="H14" i="7"/>
  <c r="AA13" i="7"/>
  <c r="Y13" i="7"/>
  <c r="R13" i="7"/>
  <c r="K13" i="7"/>
  <c r="H13" i="7"/>
  <c r="L13" i="7" s="1"/>
  <c r="AA12" i="7"/>
  <c r="Y12" i="7"/>
  <c r="V12" i="7"/>
  <c r="X12" i="7" s="1"/>
  <c r="R12" i="7"/>
  <c r="L12" i="7"/>
  <c r="K12" i="7"/>
  <c r="I12" i="7"/>
  <c r="H12" i="7"/>
  <c r="AA11" i="7"/>
  <c r="Y11" i="7"/>
  <c r="R11" i="7"/>
  <c r="K11" i="7"/>
  <c r="H11" i="7"/>
  <c r="L11" i="7" s="1"/>
  <c r="AA10" i="7"/>
  <c r="Y10" i="7"/>
  <c r="V10" i="7"/>
  <c r="X10" i="7" s="1"/>
  <c r="R10" i="7"/>
  <c r="L10" i="7"/>
  <c r="K10" i="7"/>
  <c r="I10" i="7"/>
  <c r="H10" i="7"/>
  <c r="AA9" i="7"/>
  <c r="V9" i="7"/>
  <c r="R9" i="7"/>
  <c r="K9" i="7"/>
  <c r="Y9" i="7" s="1"/>
  <c r="H9" i="7"/>
  <c r="L9" i="7" s="1"/>
  <c r="AA8" i="7"/>
  <c r="Y8" i="7"/>
  <c r="V8" i="7"/>
  <c r="X8" i="7" s="1"/>
  <c r="R8" i="7"/>
  <c r="L8" i="7"/>
  <c r="K8" i="7"/>
  <c r="I8" i="7"/>
  <c r="H8" i="7"/>
  <c r="AA7" i="7"/>
  <c r="Y7" i="7"/>
  <c r="R7" i="7"/>
  <c r="K7" i="7"/>
  <c r="H7" i="7"/>
  <c r="L7" i="7" s="1"/>
  <c r="AA6" i="7"/>
  <c r="Y6" i="7"/>
  <c r="V6" i="7"/>
  <c r="X6" i="7" s="1"/>
  <c r="R6" i="7"/>
  <c r="L6" i="7"/>
  <c r="K6" i="7"/>
  <c r="I6" i="7"/>
  <c r="H6" i="7"/>
  <c r="AA5" i="7"/>
  <c r="Y5" i="7"/>
  <c r="R5" i="7"/>
  <c r="K5" i="7"/>
  <c r="H5" i="7"/>
  <c r="L5" i="7" s="1"/>
  <c r="I5" i="7" l="1"/>
  <c r="V5" i="7" s="1"/>
  <c r="X5" i="7" s="1"/>
  <c r="I7" i="7"/>
  <c r="V7" i="7" s="1"/>
  <c r="X7" i="7" s="1"/>
  <c r="I9" i="7"/>
  <c r="X9" i="7" s="1"/>
  <c r="I11" i="7"/>
  <c r="V11" i="7" s="1"/>
  <c r="X11" i="7" s="1"/>
  <c r="I13" i="7"/>
  <c r="V13" i="7" s="1"/>
  <c r="X13" i="7" s="1"/>
  <c r="I15" i="7"/>
  <c r="V15" i="7" s="1"/>
  <c r="X15" i="7" s="1"/>
  <c r="I17" i="7"/>
  <c r="V17" i="7" s="1"/>
  <c r="X17" i="7" s="1"/>
  <c r="I19" i="7"/>
  <c r="V19" i="7" s="1"/>
  <c r="X19" i="7" s="1"/>
  <c r="I21" i="7"/>
  <c r="V21" i="7" s="1"/>
  <c r="X21" i="7" s="1"/>
</calcChain>
</file>

<file path=xl/sharedStrings.xml><?xml version="1.0" encoding="utf-8"?>
<sst xmlns="http://schemas.openxmlformats.org/spreadsheetml/2006/main" count="648" uniqueCount="299">
  <si>
    <r>
      <t xml:space="preserve">PLAN ANTICORRUPCIÓN Y DE ATENCIÓN AL CIUDADANO - VIGENCIA 2024
Componente 1: </t>
    </r>
    <r>
      <rPr>
        <sz val="11"/>
        <color theme="1"/>
        <rFont val="Calibri"/>
        <family val="2"/>
        <scheme val="minor"/>
      </rPr>
      <t>Gestión del Riesgo de Corrupción</t>
    </r>
  </si>
  <si>
    <t>BIF2021*</t>
  </si>
  <si>
    <t>OBJETIVO:</t>
  </si>
  <si>
    <t>Implementar acciones de control y seguimiento que permitan al Banco Inmobiliario de Floridablanca - BIF, administrar la probabilidad de ocurrencia de los eventos de riesgo identificados en el Mapa de Riesgos de Corrupción.</t>
  </si>
  <si>
    <t>DIAGNÓSTICO:</t>
  </si>
  <si>
    <t>Aunque la Entidad cuenta con los elementos normativos aplicables en materia de gestión del riesgo, es necesario verifciar que los mismos se encuentren alineados con la nueva GUÍA PARA LA ADMINISTRACIÓN DEL RIESGO Y EL DISEÑO DE CONTROLES EN ENTIDADES PÚBLICAS (Versión 6) emitida en el mes de noviembre de 2022</t>
  </si>
  <si>
    <t>RECURSOS:</t>
  </si>
  <si>
    <t>Los recursos asignados a la Gestión del Riesgo de Corrupción se encuentran representados en el talento humano vinculado al Banco Inmobiliario de Floridablanca - BIF (línea estratégica, líderes de proceso y demás funcionarios que componen las diferentes líneas de defensa).</t>
  </si>
  <si>
    <t>SUBCOMPONENTE</t>
  </si>
  <si>
    <t>ACTIVIDAD</t>
  </si>
  <si>
    <t>META / PRODUCTO</t>
  </si>
  <si>
    <t>RESPONSABLE</t>
  </si>
  <si>
    <t>FECHA 
INICIAL</t>
  </si>
  <si>
    <t>FECHA 
FINAL</t>
  </si>
  <si>
    <t>Política de Administración de Riesgos</t>
  </si>
  <si>
    <t>Socializar el Mapa de Riesgos de gestión del Banco Inmobiliario de Floridablanca - BIF con base en la GUÍA PARA LA ADMINISTRACIÓN DEL RIESGO Y EL DISEÑO DE CONTROLES EN ENTIDADES PÚBLICAS (Versión 6).</t>
  </si>
  <si>
    <t>Un (1) Mapa de Riegos Socializado</t>
  </si>
  <si>
    <t>Secretaría General</t>
  </si>
  <si>
    <t>Realizar seguimiento al Mapa de Riesgos de gestión del Banco Inmobiliario de Floridablanca</t>
  </si>
  <si>
    <t>Una (1) actividad de sensibilización en relación con el Mapa de Riesgos</t>
  </si>
  <si>
    <t>Profesional Especializado - 
Control Interno</t>
  </si>
  <si>
    <t>Publicar el Mapa de Riesgos de gestión en el sitio web de la Entidad y su seguimiento.</t>
  </si>
  <si>
    <t>Un (1) Mapa de Riesgos debidamente publicado</t>
  </si>
  <si>
    <t>Profesional Universitario - 
Gestión de TIC'S</t>
  </si>
  <si>
    <t>Construcción del Mapa de Riesgos de Corrupción</t>
  </si>
  <si>
    <t>Elaborar y aprobar el Mapa de Riesgos de Corrupción (como parte del PAAC 2024 del BIF) con base en la GUÍA PARA LA ADMINISTRACIÓN DEL RIESGO Y EL DISEÑO DE CONTROLES EN ENTIDADES PÚBLICAS (Versión 6).</t>
  </si>
  <si>
    <t>Un (1) Mapa de Riesgos de Corrupción (MRC) elaborado y aprobado.</t>
  </si>
  <si>
    <t xml:space="preserve">Secretaría General </t>
  </si>
  <si>
    <t>Publicar el Plan Anticorrupción y de Atención al Ciudadano "PAAC" 2024 y el Mapa de Riesgos de Corrupción "MRC" 2024 en el sitio web de la Entidad.</t>
  </si>
  <si>
    <t>Un (1) PAAC 2024 y un (1) MRC 2024 debidamente publicados (empleando una herramienta integrada).</t>
  </si>
  <si>
    <t>En el marco del rol "Enfoque Hacia la Prevención" (Decreto 648 de 2017) llevar a cabo una actividad de sensibilización dirigida a los funcionarios de la Entidad, en relación con la estructura y composición del Mapa de Riesgos de Corrupción (y en general del PAAC 2024 del BIF), haciendo énfasis en sus responsabilidades individuales frente al mismo.</t>
  </si>
  <si>
    <t>Una (1) actividad de socialización sobre la estructura y responsabilidades del PAAC y el MRC.</t>
  </si>
  <si>
    <t>31/06/2024</t>
  </si>
  <si>
    <t>Seguimiento</t>
  </si>
  <si>
    <r>
      <t xml:space="preserve">De acuerdo con lo establecido en el documento " Estrategias para la Construcción del Plan Anticorrupción y de Atención al Ciudadano (V2, 2015), realizar tres (3) seguimientos al PAAC 2024, así:
• </t>
    </r>
    <r>
      <rPr>
        <b/>
        <sz val="11"/>
        <color theme="1"/>
        <rFont val="Calibri"/>
        <family val="2"/>
        <scheme val="minor"/>
      </rPr>
      <t>Corte a 30-Abr-2024:</t>
    </r>
    <r>
      <rPr>
        <sz val="11"/>
        <color theme="1"/>
        <rFont val="Calibri"/>
        <family val="2"/>
        <scheme val="minor"/>
      </rPr>
      <t xml:space="preserve"> Publicación en May-2024.
• </t>
    </r>
    <r>
      <rPr>
        <b/>
        <sz val="11"/>
        <color theme="1"/>
        <rFont val="Calibri"/>
        <family val="2"/>
        <scheme val="minor"/>
      </rPr>
      <t xml:space="preserve">Corte a 31-Ago-2024: </t>
    </r>
    <r>
      <rPr>
        <sz val="11"/>
        <color theme="1"/>
        <rFont val="Calibri"/>
        <family val="2"/>
        <scheme val="minor"/>
      </rPr>
      <t xml:space="preserve">Publicación en Sep-2024.
• </t>
    </r>
    <r>
      <rPr>
        <b/>
        <sz val="11"/>
        <color theme="1"/>
        <rFont val="Calibri"/>
        <family val="2"/>
        <scheme val="minor"/>
      </rPr>
      <t xml:space="preserve">Corte a 31-Dic-2024: </t>
    </r>
    <r>
      <rPr>
        <sz val="11"/>
        <color theme="1"/>
        <rFont val="Calibri"/>
        <family val="2"/>
        <scheme val="minor"/>
      </rPr>
      <t>Publicación en Ene-2025.</t>
    </r>
  </si>
  <si>
    <t>Tres (3) seguimientos al PAAC 2024 practicados y publicados (el último de los seguimiento será publicado en el mes de Ene-2024).</t>
  </si>
  <si>
    <r>
      <t xml:space="preserve">PLAN ANTICORRUPCIÓN Y DE ATENCIÓN AL CIUDADANO - VIGENCIA 2024
Componente 2: </t>
    </r>
    <r>
      <rPr>
        <sz val="11"/>
        <color theme="1"/>
        <rFont val="Calibri"/>
        <family val="2"/>
        <scheme val="minor"/>
      </rPr>
      <t>Estrategia Antitrámites</t>
    </r>
  </si>
  <si>
    <t>Ejecutar acciones orientadas a la simplificación, estandarización, optimización, automatización y eliminación de aquellos trámites o procedimientos que sean innecesarios, logrando más eficiencia y efectividad en la prestación de los servicios.</t>
  </si>
  <si>
    <t>Actualmente, el Banco Inmobiliario de Floridablanca - BIF ha registrado dos (2) trámites ante el SUIT "Incorporación y entrega de las áreas de cesión a favor del municipio" y "Matrícula de arrendadores". De acuerdo con la información allí registrada, ninguno de los trámites se puede realizar en línea y en los dos (2) casos se requiere radicar documentos de forma presencial.</t>
  </si>
  <si>
    <t>Los recursos asignados a la Estrategia Antitrámites se encuentran representados en el talento humano vinculado al Banco Inmobiliario de Floridablanca - BIF.</t>
  </si>
  <si>
    <t>TRÁMITE, PROCESO O PROCEDIMIENTO</t>
  </si>
  <si>
    <t>ESTADO</t>
  </si>
  <si>
    <t>TIPO DE RACIONALIZACIÓN</t>
  </si>
  <si>
    <t>ACCIÓN ESPECÍFICA DE RACIONALIZACIÓN</t>
  </si>
  <si>
    <t>SITUACIÓN ACTUAL</t>
  </si>
  <si>
    <t>DESCRIPCIÓN DE LA MEJORA A REALIZAR AL TRÁMITE, PROCESO O PROCEDIMIENTO</t>
  </si>
  <si>
    <t>BENEFICIO AL CIUDADANO Y/O ENTIDAD</t>
  </si>
  <si>
    <t>FECHA INICIAL</t>
  </si>
  <si>
    <t>Fortalecer la herramienta tecnológica del visor geográfico</t>
  </si>
  <si>
    <t>Inscrito</t>
  </si>
  <si>
    <t>Racionalización 
Tecnológica</t>
  </si>
  <si>
    <t>Fortalecer la alimentación, control,retroalimentaión, supervisión y consecución de recursos económicos para el foralecimiento de la herramienta tecnológica visor geográfica donde se encuentran los predios del municipio de Floridablanca.</t>
  </si>
  <si>
    <t>Herramienta tecnológica diseñada y activa en la página web del Banco Inmobiliario de Floridablanca</t>
  </si>
  <si>
    <t xml:space="preserve">Alimentacion, actualización de la base de datos de los predios de propiedad del municipio de Floridablanca </t>
  </si>
  <si>
    <t>Los servidores públicos y la comunidad tenga acceso a la información actualizada de los bienes inmuebles de propiedad del Municpio de Floridablanca</t>
  </si>
  <si>
    <t>Profesional Universitario - Gestión de TIC's</t>
  </si>
  <si>
    <t>Inscripción 
de Trámite</t>
  </si>
  <si>
    <t>Racionalización 
Normativa</t>
  </si>
  <si>
    <t>Racionalización 
Administrativa</t>
  </si>
  <si>
    <r>
      <t xml:space="preserve">PLAN ANTICORRUPCIÓN Y DE ATENCIÓN AL CIUDADANO - VIGENCIA 2024
Componente 3: </t>
    </r>
    <r>
      <rPr>
        <sz val="11"/>
        <color theme="1"/>
        <rFont val="Calibri"/>
        <family val="2"/>
        <scheme val="minor"/>
      </rPr>
      <t>Rendición de Cuentas a la Ciudadanía</t>
    </r>
  </si>
  <si>
    <t>En los años anteriores (y se proyecta igual en el actual) el Banco Inmobiliario de Floridablanca - BIF se adhiere a la Estrategia de Rendición de Cuentas determinada por la Administración Municipal de Floridablanca.</t>
  </si>
  <si>
    <t>Los recursos asignados al Componente Rendición de Cuentas a la Ciudadanía se encuentran representados en el talento humano vinculado al Banco Inmobiliario de Floridablanca - BIF.</t>
  </si>
  <si>
    <t>Aprestamiento institucional para promover la rendición de cuentas</t>
  </si>
  <si>
    <t>Designación de un equipo de trabajo interno para que lidere el proceso de rendición de cuentas de la Entidad.</t>
  </si>
  <si>
    <t xml:space="preserve">Mínimo una (1) reunión del grupo de trabajo designado </t>
  </si>
  <si>
    <t>Dirección General
Secretaría General y Administrativa</t>
  </si>
  <si>
    <t>Gestionar la elaboración de un informe que presente la gestión y resultados del Banco Inmobiliario de Floridablanca durante la vigencia 2024.</t>
  </si>
  <si>
    <t>Un (1) Informe de Gestión y Resultados 2024, debidamente elaborado.</t>
  </si>
  <si>
    <t>Preparación para la rendición de cuentas</t>
  </si>
  <si>
    <t>Coordinar con la Administración Municipal de Floridablanca las acciones previas a realizar en el Marco de la Estrategia de Rendición de Cuentas determinada por la Alcaldía y la entidad.</t>
  </si>
  <si>
    <t>Coordinación de Actividades a través de los medios logísticos determinados para ello.</t>
  </si>
  <si>
    <t>Promover a través de la página web, redes sociales y diferentes medios, la invitacion a los usuarios y grupos de interés a participar en la Audiencia Publica de Rendición de Cuentas.</t>
  </si>
  <si>
    <t>Mínimo dos (2) publicaciones o invitaciones a través de redes sociales y página web (una en cada medio).</t>
  </si>
  <si>
    <t>Ejecución y evaluación de la estrategia de rendición de cuentas</t>
  </si>
  <si>
    <t>Realizar  Audiencia Pública de Rendición de Cuentas  del Banco Inmobiliario de Floridablanca en los medios establecidos por la entidad.</t>
  </si>
  <si>
    <t>Evidencia de Participación del BIF en la Audiencia Pública</t>
  </si>
  <si>
    <t>Dirección General</t>
  </si>
  <si>
    <t>Evaluar la ejecución de las actividades establecidas en el tercer componente del PAAC denominado "Rendición de Cuentas" con corte a 31-Dic-2023 (Informe generado y publicado en Ene-2024).</t>
  </si>
  <si>
    <t>Un (1) Informe de Seguimiento y/o Evaluación (generado y publicado en Ene-2024).</t>
  </si>
  <si>
    <r>
      <t xml:space="preserve">PLAN ANTICORRUPCIÓN Y DE ATENCIÓN AL CIUDADANO - VIGENCIA 2024
Componente 4: </t>
    </r>
    <r>
      <rPr>
        <sz val="11"/>
        <color theme="1"/>
        <rFont val="Calibri"/>
        <family val="2"/>
        <scheme val="minor"/>
      </rPr>
      <t>Mejoramiento de la Atención al Ciudadano</t>
    </r>
  </si>
  <si>
    <t xml:space="preserve">Garantizar el acceso de los ciudadanos a los trámites y servicios del Banco Inmobiliario de Floridablanca - BIF conforme a los principios de información completa, clara, consistente, con altos niveles de calidad, oportunidad en el servicio y  ajuste a las necesidades, realidades y expectativas del ciudadano. </t>
  </si>
  <si>
    <t>Normalmente, el Banco Inmobiliario de Floridablanca - BIF cuenta con cinco (5) mecanismos para la atención al ciudadano.</t>
  </si>
  <si>
    <t>Los recursos asignados al Componente Mejoramiento de la Atención al Ciudadano se encuentran representados en el talento humano vinculado al Banco Inmobiliario de Floridablanca - BIF.</t>
  </si>
  <si>
    <t>Fortalecimiento de los Canales de Atención</t>
  </si>
  <si>
    <t>Llevar a cabo una campaña estimulando a la ciudadanía para usar el chat virtual dispuesto por la Entidad.</t>
  </si>
  <si>
    <t>Realizar Una (1) campaña para utilizar el chat virtual del Banco Inmobiliario de Floridablanca utilizando los medios virtuales de la entidad, carteleras informativa de la entidad</t>
  </si>
  <si>
    <t xml:space="preserve">Elaborar un informe mensual sobre el número, tipo, tiempo y resultado de las PQRSD atendidas por la ventanilla única, para que se tomen decisiones a tiempo por parte de la Secretaría General </t>
  </si>
  <si>
    <t>Un (1) informe mensual</t>
  </si>
  <si>
    <t>Secretaria</t>
  </si>
  <si>
    <t>Talento 
Humano</t>
  </si>
  <si>
    <t>Realizar acciones de capacitación y formación a servidores y contratistas.</t>
  </si>
  <si>
    <t>Una (1) Capacitación.</t>
  </si>
  <si>
    <t>Profesional Especializado - Talento Humano</t>
  </si>
  <si>
    <t>Solicitar a servidores públicos vinculados al Banco Inmboliliario de Floridablanca realizar el curso de lenguaje claro que tiene disponible en su página el Departamento Nacional de Planeación</t>
  </si>
  <si>
    <t>Certicados de todos los servidores públicos del BIF en lenguaje claro</t>
  </si>
  <si>
    <t>Normativo 
y Procedimental</t>
  </si>
  <si>
    <t>Verificación semestral de la atención de las PQRSD y publicación del informe respectivo (el informe correspondiente al segundo semestre de 2024, será publicado en Ene-2025).</t>
  </si>
  <si>
    <t>Dos (2) informes semestrales emitidos y publicados.</t>
  </si>
  <si>
    <t>Relacionamiento 
con el Ciudadano</t>
  </si>
  <si>
    <t>Realizar dos (2) encuestas de percepción (una cada semestre) dirigida a los ciudadanos, mediante la cual se indague acerca de la calidad y accesibilidad de los trámites y servicios prestados por la Entidad.</t>
  </si>
  <si>
    <t>Dos (2) encuestas formuladas y tabuladas.</t>
  </si>
  <si>
    <r>
      <t xml:space="preserve">PLAN ANTICORRUPCIÓN Y DE ATENCIÓN AL CIUDADANO - VIGENCIA 2024
Componente 5: </t>
    </r>
    <r>
      <rPr>
        <sz val="11"/>
        <color theme="1"/>
        <rFont val="Calibri"/>
        <family val="2"/>
        <scheme val="minor"/>
      </rPr>
      <t>Transparencia y Acceso a la Información</t>
    </r>
  </si>
  <si>
    <t>Garantizar el derecho fundamental de acceso a la información pública regulado por la Ley 1712 de 2014 y el Decreto 103 de 2015, observando los principios de transparencia, buena fe, facilitación, no discriminación, gratuidad, divulgación proactiva y demás relacionados.</t>
  </si>
  <si>
    <r>
      <t xml:space="preserve">La Entidad cuenta en su página web con la sección "Transparencia y Acceso a la Información", a través de la cual se publica de forma proactiva la información pública regulada por la Ley 1712 de 2014 y el Decreto 103 de 2015. Último FURAG </t>
    </r>
    <r>
      <rPr>
        <b/>
        <i/>
        <sz val="11"/>
        <color theme="1"/>
        <rFont val="Calibri"/>
        <family val="2"/>
        <scheme val="minor"/>
      </rPr>
      <t>"D5-Información y Comunicación"</t>
    </r>
    <r>
      <rPr>
        <sz val="11"/>
        <color theme="1"/>
        <rFont val="Calibri"/>
        <family val="2"/>
        <scheme val="minor"/>
      </rPr>
      <t>: Calificación de 74.6 (vigencia 2022)</t>
    </r>
  </si>
  <si>
    <t>Los recursos asignados al Componente "Transparencia y Acceso a la Información" se encuentran representados en el talento humano vinculado al Banco Inmobiliario de Floridablanca - BIF, así como los recursos presupuestales necesarios para el mantenimiento de la página web de la Entidad y los demás canales de acceso y divulgación de información.</t>
  </si>
  <si>
    <t>Lineamientos de Transparencia Activa</t>
  </si>
  <si>
    <t>Consolidar, aprobar y publicar el Plan Anual de Adquisiciones (PAA) 2024.</t>
  </si>
  <si>
    <t>Un (1) PAA - 2024 debidamente aprobado y publicado.</t>
  </si>
  <si>
    <t>Profesional Universitario - 
Gestión Financiera</t>
  </si>
  <si>
    <t>Elaborar, aprobar y publicar el Plan Anual de Auditoría 2024.</t>
  </si>
  <si>
    <t>Un (1) Plan Anual de Auditoría 2024 debidamente aprobado y publicado.</t>
  </si>
  <si>
    <t>Elaborar y publicar mensualmente los Estados Financieros de la Entidad en el mes siguiente de la fecha de corte</t>
  </si>
  <si>
    <t>Doce (12) estados financieros elaborados y publicados dentro del mes siguiente a su fecha de corte.</t>
  </si>
  <si>
    <t>Profesional Universitario - Gestión Contable</t>
  </si>
  <si>
    <t>Elaborar y publicar la ejecución presupuestal de la Entidad en el mes siguiente a la fecha de corte</t>
  </si>
  <si>
    <t>Doce (12) ejecuciones presupuestales elaboradas y publicadas dentro del mes siguiente a su fecha de corte.</t>
  </si>
  <si>
    <t>Lineamientos de Transparencia Pasiva</t>
  </si>
  <si>
    <t>Actualización constante de informes, reportes y en general, de cualquier tipo de información que deba ser publicada en la sección de "TRANSPARENCIA".</t>
  </si>
  <si>
    <t>Información de Ley debidamente publicada, previa solicitud del usuario responsable.</t>
  </si>
  <si>
    <t>Instrumentos de Gestión de la Información</t>
  </si>
  <si>
    <t>Garantizar la publicidad (y actualización, si llegara a ser necesaria) del inventario de activos de información.</t>
  </si>
  <si>
    <t>Inventario de activos de información actualizado y publicado.</t>
  </si>
  <si>
    <t>Citerios Diferenciales de Accesibilidad</t>
  </si>
  <si>
    <t>Garantizar que la página web de la Entidad cumpla con los criterios de accesibilidad AAA.</t>
  </si>
  <si>
    <t>Página web disponible con cumplimiento de criterios AAA</t>
  </si>
  <si>
    <t>Monitoreo del Acceso a la Información Pública</t>
  </si>
  <si>
    <r>
      <t xml:space="preserve">PLAN ANTICORRUPCIÓN Y DE ATENCIÓN AL CIUDADANO - VIGENCIA 2024
Componente 6: </t>
    </r>
    <r>
      <rPr>
        <sz val="11"/>
        <color theme="1"/>
        <rFont val="Calibri"/>
        <family val="2"/>
        <scheme val="minor"/>
      </rPr>
      <t>Otras Iniciativas Adicionales</t>
    </r>
  </si>
  <si>
    <t>Combatir y prevenir la corrupción mediante la promoción de los acuerdos y protocolos éticos establecidos en el Código de Integridad, que sirvan para establecer parámetros de comportamiento en la actuación de los servidores públicos.</t>
  </si>
  <si>
    <t xml:space="preserve">El Banco Inmobiliario de Floridablanca - BIF cuenta con un Código de Integridad adoptado en el año 2018 y divulgado periódicamente al recurso humano de la Entidad y con una Política para la Gestión de los Conflictos de Interés. No se ha logrado que el 100% de los funcionarios culminen satisfactoriamente el Curso de Integridad, Transparencia y Lucha Contra la Corrupción. </t>
  </si>
  <si>
    <t>Los recursos asignados al Componente "Otras Iniciativas Adicionales" se encuentran representados en el talento humano vinculado al Banco Inmobiliario de Floridablanca - BIF, especialmente el Profesional Especializado del Área Administrativa - Talento Humano.</t>
  </si>
  <si>
    <t>Promoción de Acuerdos, Compromisos y Protocolos Éticos</t>
  </si>
  <si>
    <t>Apropiar estrategias para socializar y apropiar el Código de Integridad</t>
  </si>
  <si>
    <t>Una (1) actividad de apropiación del código de integridad</t>
  </si>
  <si>
    <r>
      <t xml:space="preserve">PLAN ANTICORRUPCIÓN Y DE ATENCIÓN AL CIUDADANO - VIGENCIA 2024
ANEXO: </t>
    </r>
    <r>
      <rPr>
        <sz val="10"/>
        <color theme="1"/>
        <rFont val="Calibri"/>
        <family val="2"/>
        <scheme val="minor"/>
      </rPr>
      <t>Mapa de Riesgos de Corrupción (Parte 1)</t>
    </r>
  </si>
  <si>
    <r>
      <t xml:space="preserve">PLAN ANTICORRUPCIÓN Y DE ATENCIÓN AL CIUDADANO - VIGENCIA 2024
ANEXO: </t>
    </r>
    <r>
      <rPr>
        <sz val="10"/>
        <color theme="1"/>
        <rFont val="Calibri"/>
        <family val="2"/>
        <scheme val="minor"/>
      </rPr>
      <t>Mapa de Riesgos de Corrupción (Parte 2)</t>
    </r>
  </si>
  <si>
    <r>
      <t xml:space="preserve">PLAN ANTICORRUPCIÓN Y DE ATENCIÓN AL CIUDADANO - VIGENCIA 2024
ANEXO: </t>
    </r>
    <r>
      <rPr>
        <sz val="10"/>
        <color theme="1"/>
        <rFont val="Calibri"/>
        <family val="2"/>
        <scheme val="minor"/>
      </rPr>
      <t>Mapa de Riesgos de Corrupción (Parte 3)</t>
    </r>
  </si>
  <si>
    <t>PARTE N° 1 - IDENTIFICACIÓN DEL RIESGO DE CORRUPCIÓN</t>
  </si>
  <si>
    <t>PARTE N° 2 - VALORACIÓN DEL RIESGO</t>
  </si>
  <si>
    <t>PARTE N° 3 - PLANES DE ACCIÓN (APLICAN PARA LA OPCIÓN DE TRATAMIENTO "REDUCIR")</t>
  </si>
  <si>
    <t>PROCESO</t>
  </si>
  <si>
    <t>RIESGO DE CORRUPCIÓN</t>
  </si>
  <si>
    <t>CLASIFICACIÓN DEL RIESGO</t>
  </si>
  <si>
    <t>FRECUENCIA  ACTIVIDAD 
CONLLEVA AL RIESGO (AÑO)</t>
  </si>
  <si>
    <t>PROBABILIDAD 
INHERENTE</t>
  </si>
  <si>
    <t>%</t>
  </si>
  <si>
    <r>
      <t xml:space="preserve">IMPACTO INHERENTE </t>
    </r>
    <r>
      <rPr>
        <i/>
        <sz val="10"/>
        <color rgb="FFC00000"/>
        <rFont val="Calibri"/>
        <family val="2"/>
        <scheme val="minor"/>
      </rPr>
      <t>(moderado, mayor o catastrófico)</t>
    </r>
  </si>
  <si>
    <t>ZONA DE RIESGO INHERENTE</t>
  </si>
  <si>
    <t>DESCRIPCIÓN DEL CONTROL</t>
  </si>
  <si>
    <t>AFECTACIÓN</t>
  </si>
  <si>
    <t>ATRIBUTOS DE EFICIENCIA</t>
  </si>
  <si>
    <t>ATRIBUTOS INFORMATIVOS</t>
  </si>
  <si>
    <t>PROBABILIDAD RESIDUAL</t>
  </si>
  <si>
    <t>PROBABILIDAD RESIDUAL 
FINAL</t>
  </si>
  <si>
    <t>(moderado, mayor o catastrófico)</t>
  </si>
  <si>
    <t>ZONA 
DE RIESGO 
FINAL</t>
  </si>
  <si>
    <r>
      <t xml:space="preserve">TRATAMIENTO
</t>
    </r>
    <r>
      <rPr>
        <i/>
        <sz val="10"/>
        <color rgb="FFC00000"/>
        <rFont val="Calibri"/>
        <family val="2"/>
        <scheme val="minor"/>
      </rPr>
      <t>(nunca "aceptar" para riesgos de corrupción)</t>
    </r>
  </si>
  <si>
    <t>PLAN DE ACCIÓN</t>
  </si>
  <si>
    <t>FECHA IMPLEMENTACIÓN</t>
  </si>
  <si>
    <t>PERIODICIDAD DEL SEGUIMIENTO</t>
  </si>
  <si>
    <t>SEGUIMIENTO SEGUNDA LÍNEA DE DEFENSA</t>
  </si>
  <si>
    <t>Probabilidad</t>
  </si>
  <si>
    <t>Impacto</t>
  </si>
  <si>
    <t>Tipo</t>
  </si>
  <si>
    <t>Cómo se Implementa</t>
  </si>
  <si>
    <t>Calificación 
%</t>
  </si>
  <si>
    <t>Se 
Documenta</t>
  </si>
  <si>
    <t>Frecuencia</t>
  </si>
  <si>
    <t>Evidencia</t>
  </si>
  <si>
    <t xml:space="preserve">IMPACTO 
RESIDUAL </t>
  </si>
  <si>
    <t>IMPACTO 
RESIDUAL FINAL</t>
  </si>
  <si>
    <t>FECHA 
DE CORTE:</t>
  </si>
  <si>
    <t>Gestión Financiera</t>
  </si>
  <si>
    <t>Uso de incentivos para el favorecimiento de terceros debido a abuso de confianza del funcionario y/o contratista.</t>
  </si>
  <si>
    <t>Fraude interno</t>
  </si>
  <si>
    <t>Entre veinticinco (25) y quinientas (500) veces por año.</t>
  </si>
  <si>
    <t>Mayor</t>
  </si>
  <si>
    <t>Soportes financieros acordes a pagos realizados.</t>
  </si>
  <si>
    <t>Si</t>
  </si>
  <si>
    <t>-</t>
  </si>
  <si>
    <t>Preventivo
25%</t>
  </si>
  <si>
    <t>Manual
15%</t>
  </si>
  <si>
    <t>Aleatoria</t>
  </si>
  <si>
    <t>Con registro</t>
  </si>
  <si>
    <t>Baja</t>
  </si>
  <si>
    <t>Reducir 
el Riesgo</t>
  </si>
  <si>
    <t xml:space="preserve">
Tener registro de control de pagos (Informes de Gestion Financiera).</t>
  </si>
  <si>
    <t>Profesional Universitario - 
Gestion Financiera</t>
  </si>
  <si>
    <t>Cuatrimestral</t>
  </si>
  <si>
    <t>Posibilidad de efectos dañosos sobre dineros públicos al realizar dos (2) o más pagos a funcionarios, proveedores o prestadores de servicio por el mismo concepto</t>
  </si>
  <si>
    <t>Control diario de los pagos bancarios a través de las plataformas bancarias y realización de conciliaciones bancarias en forma oportuna</t>
  </si>
  <si>
    <t>Continua</t>
  </si>
  <si>
    <t>Verificación diaria de las transacciones bancarias al día siguiente de las transacciones
Análisis de la información de conciliaciones bancarias</t>
  </si>
  <si>
    <t>Diario</t>
  </si>
  <si>
    <t>Posibilidad de efectos dañosos por incumplimiento de las obligaciones tributarias del Banco Inmobiliario de Floridablanca</t>
  </si>
  <si>
    <t>Tener un cronograma de cumplimiento de obligaciones tributarias de la entidad</t>
  </si>
  <si>
    <t>Realizar las declaraciones tributarias, reporte de información tributaria antes de la fecha final establecida por las entidades tributarias (DIAN, municipios)</t>
  </si>
  <si>
    <t>Profesional Universitario - 
Contador</t>
  </si>
  <si>
    <t>Mensual</t>
  </si>
  <si>
    <t>Gestión Jurídica</t>
  </si>
  <si>
    <t>Debilidad en la planeación contractual institucional al no identificar claramente las necesidades de contratación.</t>
  </si>
  <si>
    <t>Ejecución y administración de procesos</t>
  </si>
  <si>
    <t>Que todos los estudios realizados sean direccionados por los parámetros estipulados en el manual de contratación, de acuerdo con la Ley y los requisitos técnicos, de igual manera que estén ajustados al proyecto formulado.</t>
  </si>
  <si>
    <t>Monitoreo de los requisitos legales de cada contrato (N° de monitoreos realizados)</t>
  </si>
  <si>
    <t xml:space="preserve">Secretaría General y Administrativa- Gestión Juridica </t>
  </si>
  <si>
    <t>Debilidad en el proceso de verificación de los soportes de los procesos contractuales debido a tráfico de influencias para favorecer a terceras personas.</t>
  </si>
  <si>
    <t>Moderado</t>
  </si>
  <si>
    <t>Establecer mecanismos de verificación, selectiva, Portal Transaccional SECOP II.</t>
  </si>
  <si>
    <t>Correctivo
10%</t>
  </si>
  <si>
    <t>Media / Moderada</t>
  </si>
  <si>
    <t>Verificación legal de los documentos soportes del contratista (Documentos verificados de las hojas de vida)</t>
  </si>
  <si>
    <t>Debilidad en el proceso de verificación de cumplimiento de las obligaciones contractuales debido a escaso personal de planta para la realización de la supervisión de los contratos.</t>
  </si>
  <si>
    <t>Mediante actos notificar el personal que se encargara de la supervisión de los contratos.</t>
  </si>
  <si>
    <t>Cada funcionario designado como Supervisor deberá dar cumplimiento al Acto Administrativo de delegación de supervisión con fundamento art. 83 de la Ley 1474 de 2011.
(N° de funcionarios notificados para ejercer la supervisión de los contratos / N° de convenios y/o contratos suscritos por el BIF).</t>
  </si>
  <si>
    <t>Gestión de Almacén e Inventarios</t>
  </si>
  <si>
    <t>Aprobación de la adquisición de bienes sin cumplir con las especificaciones técnicas requeridas en favor de un proveedor determinado, debido a deficiencias y manipulación de los estudios previos.</t>
  </si>
  <si>
    <t>Entre tres (3) y veinticuatro (24) veces por año.</t>
  </si>
  <si>
    <t>El Supervisor del contrato y el Responsable del Almacén verifica que los bienes y/o servicios adquiridos cumplan con las especificaciones técnicas estableidas en el proceso contractual.</t>
  </si>
  <si>
    <t>El  responsable del proceso de contratación debe informar al Ténico de Almacén  sobre los contratos de adquisición de bienes y servicios para que verifique con el Supervisor del Contrato el cumplimiento de las especificacione técnicas para dar ingreso al almacén.</t>
  </si>
  <si>
    <t>Técnico Operativo - 
Almacén e Inventarios                                                                                         Supervisor y/o Interventor</t>
  </si>
  <si>
    <t>Anual</t>
  </si>
  <si>
    <t>Gestión Documental y Archivo</t>
  </si>
  <si>
    <t>Manipular la organización de la documentación producida y recibida por la entidad, para favorecer a terceros, generando así la pérdida de información institucional e histórica de la Entidad.</t>
  </si>
  <si>
    <t>Fortalecer el procesos de gestión documental con los funcionarios de la administración mediante la realizacion de una (1) capacitación de gestión documental.</t>
  </si>
  <si>
    <t>Sin Documentar</t>
  </si>
  <si>
    <t>Sin registro</t>
  </si>
  <si>
    <t>Actas y listados de asistencia a las capacitaciones y/o socializaciones en temas de gestión documental.</t>
  </si>
  <si>
    <t>Técnico Operativo -
Gestión Documental</t>
  </si>
  <si>
    <t>Control Interno</t>
  </si>
  <si>
    <t>Posibilidad de que un auditor oculte, distorsione o tergiverse, situaciones observadas en desarrollo de las diferentes auditorías internas, con el objetivo de favorecer a un tercero y/o a cambio de un beneficio personal.</t>
  </si>
  <si>
    <t>Verificar que los auditores cumplan con los requisitos establecidos para el ejercicio de la auditoria de acuerdo a la normatividad vigente.</t>
  </si>
  <si>
    <t>Mantener actualizado el Código del Auditor y socializarlo con los auditores.</t>
  </si>
  <si>
    <t>Profesional Especializado -  
Control Interno</t>
  </si>
  <si>
    <t>Gestión de Administración de Inmuebles Municipales</t>
  </si>
  <si>
    <t>Pérdida de la informacion por mala custodia de los archivos de gestión con el objetivo de obtener un beneficio personal.</t>
  </si>
  <si>
    <t>Alimentar y actualizar la información de los predios de propiedad del municipio de Floridablanca de acuerdo a su adquisición  y hacer entrega de la misma al profesional de las TICS de la entidad con el objetivo de cargar la información en el software implementado en la entidad, disponible en la página web del Banco Inmobiliario de Floridablanca.</t>
  </si>
  <si>
    <t>Automático
25%</t>
  </si>
  <si>
    <t>Dar cumplimiento de acuerdo con lo establecido en el  Art. 112 de la Ley 388 de 1997, expediente urbano.</t>
  </si>
  <si>
    <t>Técnico Operativo - 
Gestió urbana</t>
  </si>
  <si>
    <t>No contestar un requerimiento judicial en el tiempo solicitado, con el objetivo de beneficiar a un tercero de forma indebida.</t>
  </si>
  <si>
    <t>Entre quinientas una (501) y cinco mil (5000) veces por año.</t>
  </si>
  <si>
    <t>Generar una alerta que notifique al funcionario la proximidad del vencimiento.</t>
  </si>
  <si>
    <t>A traves del sistema interno de correspondencia VENTANAL generar una alerta para el funcionario responsable de proyectar la respuesta.</t>
  </si>
  <si>
    <t>Profesional Universitario -
 Gestión Jurídica</t>
  </si>
  <si>
    <t>La no identificacion de la cartera real por concepto de arrendamientos buscando beneficiar de forma indebida a los terceros.</t>
  </si>
  <si>
    <t>Cotejar que la información del Módulo de cartera sea congruente con la información contable.</t>
  </si>
  <si>
    <t>Elaboración mensual de cociliaciones por deudores, de la información contable Vrs. Información de cartera</t>
  </si>
  <si>
    <t>Profesional Universitario - Gestión Financiera
Técnico Operativo 
 - Gestion Financiera</t>
  </si>
  <si>
    <t>Gestión de Proyectos</t>
  </si>
  <si>
    <t>Tener el proyecto y que no se desarrolle, las actividades del mismo.</t>
  </si>
  <si>
    <t>Máximo dos (2) veces por año.</t>
  </si>
  <si>
    <t>Gestionar a través de la Dirección General los recursos para la priorización de los proyectos.</t>
  </si>
  <si>
    <t>Constante actualización y gestión de los proyectos con la Dirección General y la Alcaldía Municipal.</t>
  </si>
  <si>
    <t>Profesional Especializado -Gestion de Proyectos</t>
  </si>
  <si>
    <t>Gestión Territorial</t>
  </si>
  <si>
    <t>Posibilidad de efectos dañoso sobre bienes públicos al recibir obras sin el cumplimiento de los requisios legales, técnicos o con materiales de baja calidad diferentes a lo establecido en el contrato de obra pública</t>
  </si>
  <si>
    <t>Confrontación de los requisitos legales y técnicos establecidos en el proceso de contratación vs la obra pública a recibir</t>
  </si>
  <si>
    <t>Cumplimiento de los requisitos legales, técnicos y con materiales de calidad de acuerdo a lo establecido en el contrato de obra pública</t>
  </si>
  <si>
    <t>Profesional Especializado * Gestion de Proyectos</t>
  </si>
  <si>
    <t>Posibilidad de efectos dañoso sobre bienes públicos por pérdida, extravío o hurto de bienes muebles de la entidad</t>
  </si>
  <si>
    <t>Tener un inventario actualizado y restringir el acceso al almacén.</t>
  </si>
  <si>
    <t>Menor</t>
  </si>
  <si>
    <t>Realizar semestralmente el inventario de bodega e implementar seguridad para el almacén.</t>
  </si>
  <si>
    <t>Tecnico Operativo - 
 Gestion Financiera</t>
  </si>
  <si>
    <t>Semestral</t>
  </si>
  <si>
    <t>Comunicación Estratégica</t>
  </si>
  <si>
    <t>Manipulación de la información para beneficio propio o de un tercero.</t>
  </si>
  <si>
    <t>Requerir la información a publicar a travez del correo elelcrónico para tener evidencia y  verificar la coherencia entre la información remitida y divulgada, y de igual froma revisar la información de forma previa a su publicación en la página web de la Entidad.</t>
  </si>
  <si>
    <t>En caso de detectar alguna inconsistencia en una pieza de comunicación a publicar, el Profesional Universitario - Gestión TIC's comunicará al responsable de la información la situación, para que sea subsanada.</t>
  </si>
  <si>
    <t>Profesional Universitario - 
Gestión TIC's</t>
  </si>
  <si>
    <t>Sistemas</t>
  </si>
  <si>
    <t>Pérdida de información para obtener beneficios propios o de un tercero.</t>
  </si>
  <si>
    <t>Catastrófico</t>
  </si>
  <si>
    <t>En el Plan Anual de Adquisiciones se incluyó la adquisición de licenciaS CAL que permitirán controlar los protocolos de seguridad de la Entidad evitando así la pérdida de información y realizar copia de seguridad a los equipos.</t>
  </si>
  <si>
    <t>Se realizarán copias de seguridad en discos externos, servidor físico y servidor virtual en la nube</t>
  </si>
  <si>
    <t>Gestión de Vivienda de Interés Social</t>
  </si>
  <si>
    <t>Otorgar subsidios para adquisición o mejoramiento de vivienda, a ciudadanos que no cumplan con los requisitos establecidos normativamente.</t>
  </si>
  <si>
    <t xml:space="preserve">Adopción de controles aplicando el formato de verificación de requisitos que aseguran que el beneficiario cumple con todas las condiciones establecidos en la reglamentación para hacerse acreedor a un subsidio en las diferentes modalidades. </t>
  </si>
  <si>
    <t>Mantener actualizada la reglamentación inherente a otorgrar subsidios, socializada y publicada en la página web de la entidad</t>
  </si>
  <si>
    <t>Profesional Universitario- Gestión vivienda</t>
  </si>
  <si>
    <t>Dirección Estratégica</t>
  </si>
  <si>
    <t>Leve</t>
  </si>
  <si>
    <t>Fraude externo</t>
  </si>
  <si>
    <t>Planes</t>
  </si>
  <si>
    <t>Fallas tecnológicas</t>
  </si>
  <si>
    <t>Relaciones laborales</t>
  </si>
  <si>
    <t>Más de cinco mil (5000) veces por año.</t>
  </si>
  <si>
    <t>Usuarios, productos y prácticas</t>
  </si>
  <si>
    <t>Daños a activos fijos / eventos externos</t>
  </si>
  <si>
    <t>Gestión de Control de Actvidad Inmobiliaria</t>
  </si>
  <si>
    <t>Secretaría General y Administrativa</t>
  </si>
  <si>
    <t>Gestión de Talento Humano</t>
  </si>
  <si>
    <t>Muy Baja</t>
  </si>
  <si>
    <t>Aceptar 
el Riesgo</t>
  </si>
  <si>
    <t>Detectivo
15%</t>
  </si>
  <si>
    <t>Alta</t>
  </si>
  <si>
    <t>Evitar 
el Riesgo</t>
  </si>
  <si>
    <t>Muy Alta</t>
  </si>
  <si>
    <t>Compartir 
el Riesgo</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</si>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</sst>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 #,##0.00_-;\-&quot;$&quot;\ * #,##0.00_-;_-&quot;$&quot;\ * &quot;-&quot;??_-;_-@_-"/>
    <numFmt numFmtId="165" formatCode="dd/mm/yyyy;@"/>
    <numFmt numFmtId="166" formatCode="d/mm/yyyy;@"/>
    <numFmt numFmtId="167" formatCode="#,##0_ ;\-#,##0\ "/>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color theme="1"/>
      <name val="Arial"/>
      <family val="2"/>
    </font>
    <font>
      <sz val="11"/>
      <name val="Calibri"/>
      <family val="2"/>
      <scheme val="minor"/>
    </font>
    <font>
      <b/>
      <sz val="11"/>
      <color rgb="FFFF0000"/>
      <name val="Calibri"/>
      <family val="2"/>
      <scheme val="minor"/>
    </font>
    <font>
      <b/>
      <i/>
      <sz val="11"/>
      <color theme="1"/>
      <name val="Calibri"/>
      <family val="2"/>
      <scheme val="minor"/>
    </font>
    <font>
      <sz val="10"/>
      <name val="Calibri"/>
      <family val="2"/>
      <scheme val="minor"/>
    </font>
    <font>
      <b/>
      <sz val="10"/>
      <color theme="1"/>
      <name val="Calibri"/>
      <family val="2"/>
      <scheme val="minor"/>
    </font>
    <font>
      <sz val="10"/>
      <color theme="1"/>
      <name val="Calibri"/>
      <family val="2"/>
      <scheme val="minor"/>
    </font>
    <font>
      <i/>
      <sz val="10"/>
      <color rgb="FFC00000"/>
      <name val="Calibri"/>
      <family val="2"/>
      <scheme val="minor"/>
    </font>
    <font>
      <i/>
      <sz val="10"/>
      <color rgb="FFFF0000"/>
      <name val="Calibri"/>
      <family val="2"/>
      <scheme val="minor"/>
    </font>
    <font>
      <b/>
      <sz val="10"/>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8"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4" fillId="0" borderId="0"/>
  </cellStyleXfs>
  <cellXfs count="99">
    <xf numFmtId="0" fontId="0" fillId="0" borderId="0" xfId="0"/>
    <xf numFmtId="0" fontId="3" fillId="0" borderId="0" xfId="0" applyFont="1" applyAlignment="1">
      <alignment vertical="center"/>
    </xf>
    <xf numFmtId="0" fontId="0" fillId="0" borderId="0" xfId="0" applyAlignment="1">
      <alignment vertical="center"/>
    </xf>
    <xf numFmtId="0" fontId="2" fillId="3" borderId="1" xfId="0" applyFont="1" applyFill="1" applyBorder="1" applyAlignment="1">
      <alignment vertical="center"/>
    </xf>
    <xf numFmtId="0" fontId="2" fillId="3" borderId="1" xfId="0" applyFont="1" applyFill="1" applyBorder="1" applyAlignment="1">
      <alignment horizontal="center" vertical="center" wrapText="1"/>
    </xf>
    <xf numFmtId="0" fontId="2" fillId="0" borderId="0" xfId="0" applyFont="1" applyAlignment="1">
      <alignment horizontal="center" vertical="center"/>
    </xf>
    <xf numFmtId="165" fontId="0" fillId="0" borderId="1" xfId="0" applyNumberFormat="1" applyFill="1" applyBorder="1" applyAlignment="1">
      <alignment horizontal="center" vertical="center" wrapText="1"/>
    </xf>
    <xf numFmtId="0" fontId="2" fillId="3" borderId="2" xfId="0" applyFont="1" applyFill="1" applyBorder="1" applyAlignment="1">
      <alignment vertical="center"/>
    </xf>
    <xf numFmtId="0" fontId="2" fillId="0" borderId="0" xfId="0" applyFont="1" applyAlignment="1">
      <alignment horizontal="center" vertical="center" wrapText="1"/>
    </xf>
    <xf numFmtId="0" fontId="0" fillId="0" borderId="7" xfId="0" applyFill="1" applyBorder="1" applyAlignment="1">
      <alignment horizontal="justify" vertical="center" wrapText="1"/>
    </xf>
    <xf numFmtId="0" fontId="0" fillId="0" borderId="7" xfId="0" applyFill="1" applyBorder="1" applyAlignment="1">
      <alignment horizontal="center" vertical="center" wrapText="1"/>
    </xf>
    <xf numFmtId="0" fontId="0" fillId="0" borderId="0" xfId="0" applyAlignment="1">
      <alignment vertical="center" wrapText="1"/>
    </xf>
    <xf numFmtId="0" fontId="0" fillId="0" borderId="4" xfId="0" applyFill="1" applyBorder="1" applyAlignment="1">
      <alignment vertical="center" wrapText="1"/>
    </xf>
    <xf numFmtId="0" fontId="0" fillId="0" borderId="6" xfId="0" applyFill="1" applyBorder="1" applyAlignment="1">
      <alignment vertical="center" wrapText="1"/>
    </xf>
    <xf numFmtId="0" fontId="10" fillId="0" borderId="0" xfId="0" applyFont="1" applyAlignment="1">
      <alignment vertical="center" wrapText="1"/>
    </xf>
    <xf numFmtId="0" fontId="9" fillId="0" borderId="0" xfId="0" applyFont="1" applyAlignment="1">
      <alignment horizontal="center" vertical="center" wrapText="1"/>
    </xf>
    <xf numFmtId="0" fontId="9" fillId="6" borderId="1" xfId="0" applyFont="1" applyFill="1" applyBorder="1" applyAlignment="1">
      <alignment horizontal="center" vertical="center" wrapText="1"/>
    </xf>
    <xf numFmtId="0" fontId="9" fillId="7" borderId="4" xfId="0" applyFont="1" applyFill="1" applyBorder="1" applyAlignment="1">
      <alignment horizontal="center" vertical="center" wrapText="1"/>
    </xf>
    <xf numFmtId="166" fontId="13" fillId="7" borderId="6" xfId="0" applyNumberFormat="1" applyFont="1" applyFill="1" applyBorder="1" applyAlignment="1">
      <alignment horizontal="center" vertical="center" wrapText="1"/>
    </xf>
    <xf numFmtId="0" fontId="10" fillId="0" borderId="7" xfId="0" applyFont="1" applyFill="1" applyBorder="1" applyAlignment="1">
      <alignment vertical="center" wrapText="1"/>
    </xf>
    <xf numFmtId="0" fontId="10" fillId="0" borderId="7"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4" xfId="0" applyFont="1" applyFill="1" applyBorder="1" applyAlignment="1">
      <alignment horizontal="justify" vertical="center" wrapText="1"/>
    </xf>
    <xf numFmtId="9" fontId="10" fillId="0" borderId="7" xfId="2" applyFont="1" applyFill="1" applyBorder="1" applyAlignment="1">
      <alignment horizontal="center" vertical="center" wrapText="1"/>
    </xf>
    <xf numFmtId="167" fontId="10" fillId="0" borderId="7" xfId="1"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justify" vertical="center" wrapText="1"/>
    </xf>
    <xf numFmtId="0" fontId="10" fillId="0" borderId="7" xfId="0" applyFont="1" applyFill="1" applyBorder="1" applyAlignment="1">
      <alignment horizontal="justify" vertical="center" wrapText="1"/>
    </xf>
    <xf numFmtId="0" fontId="10" fillId="0" borderId="0" xfId="0" applyFont="1" applyAlignment="1">
      <alignment horizontal="left" vertical="center" wrapText="1"/>
    </xf>
    <xf numFmtId="0" fontId="10" fillId="0" borderId="0" xfId="0" applyFont="1" applyAlignment="1">
      <alignment horizontal="center" vertical="center" wrapText="1"/>
    </xf>
    <xf numFmtId="9" fontId="10" fillId="0" borderId="0" xfId="0" applyNumberFormat="1" applyFont="1" applyAlignment="1">
      <alignment vertical="center" wrapText="1"/>
    </xf>
    <xf numFmtId="166" fontId="10" fillId="0" borderId="0" xfId="0" applyNumberFormat="1" applyFont="1" applyAlignment="1">
      <alignment vertical="center" wrapText="1"/>
    </xf>
    <xf numFmtId="0" fontId="0" fillId="0" borderId="0" xfId="0" applyBorder="1" applyAlignment="1">
      <alignment vertical="center"/>
    </xf>
    <xf numFmtId="0" fontId="6" fillId="0" borderId="0" xfId="0" applyFont="1" applyBorder="1" applyAlignment="1">
      <alignment vertical="center"/>
    </xf>
    <xf numFmtId="0" fontId="0" fillId="0" borderId="1"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1" xfId="0" applyBorder="1" applyAlignment="1">
      <alignment horizontal="center" vertical="center" wrapText="1"/>
    </xf>
    <xf numFmtId="0" fontId="2" fillId="3" borderId="1" xfId="0" applyFont="1" applyFill="1" applyBorder="1" applyAlignment="1">
      <alignment horizontal="center" vertical="center"/>
    </xf>
    <xf numFmtId="0" fontId="5" fillId="2" borderId="1" xfId="3" applyFont="1" applyFill="1" applyBorder="1" applyAlignment="1">
      <alignment horizontal="center" vertical="center"/>
    </xf>
    <xf numFmtId="0" fontId="2" fillId="2" borderId="1" xfId="3" applyFont="1" applyFill="1" applyBorder="1" applyAlignment="1">
      <alignment horizontal="center" vertical="center" wrapText="1"/>
    </xf>
    <xf numFmtId="0" fontId="2" fillId="2" borderId="1" xfId="3" applyFont="1" applyFill="1" applyBorder="1" applyAlignment="1">
      <alignment horizontal="center" vertical="center"/>
    </xf>
    <xf numFmtId="0" fontId="0" fillId="0" borderId="1" xfId="0" applyBorder="1" applyAlignment="1">
      <alignment horizontal="justify" vertical="center" wrapText="1"/>
    </xf>
    <xf numFmtId="0" fontId="0" fillId="0" borderId="4" xfId="0" applyBorder="1" applyAlignment="1">
      <alignment horizontal="justify" vertical="center" wrapText="1"/>
    </xf>
    <xf numFmtId="0" fontId="0" fillId="0" borderId="5" xfId="0" applyBorder="1" applyAlignment="1">
      <alignment horizontal="justify" vertical="center" wrapText="1"/>
    </xf>
    <xf numFmtId="0" fontId="0" fillId="0" borderId="6" xfId="0" applyBorder="1" applyAlignment="1">
      <alignment horizontal="justify" vertical="center" wrapText="1"/>
    </xf>
    <xf numFmtId="0" fontId="2" fillId="3" borderId="1" xfId="0" applyFont="1" applyFill="1"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5" fillId="0" borderId="4" xfId="0" applyFont="1" applyFill="1" applyBorder="1" applyAlignment="1">
      <alignment horizontal="justify" vertical="center" wrapText="1"/>
    </xf>
    <xf numFmtId="0" fontId="5" fillId="0" borderId="5" xfId="0" applyFont="1" applyFill="1" applyBorder="1" applyAlignment="1">
      <alignment horizontal="justify" vertical="center" wrapText="1"/>
    </xf>
    <xf numFmtId="0" fontId="5" fillId="0" borderId="6" xfId="0" applyFont="1" applyFill="1" applyBorder="1" applyAlignment="1">
      <alignment horizontal="justify"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7" xfId="0" applyFont="1" applyBorder="1" applyAlignment="1">
      <alignment horizontal="center" vertical="center" wrapText="1"/>
    </xf>
    <xf numFmtId="0" fontId="0" fillId="0" borderId="8" xfId="0" applyBorder="1" applyAlignment="1">
      <alignment horizontal="justify" vertical="center" wrapText="1"/>
    </xf>
    <xf numFmtId="0" fontId="0" fillId="0" borderId="9" xfId="0" applyBorder="1" applyAlignment="1">
      <alignment horizontal="justify" vertical="center" wrapText="1"/>
    </xf>
    <xf numFmtId="0" fontId="0" fillId="0" borderId="10" xfId="0" applyBorder="1" applyAlignment="1">
      <alignment horizontal="justify"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2" fillId="3" borderId="4"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5" xfId="0" applyFont="1" applyFill="1" applyBorder="1" applyAlignment="1">
      <alignment horizontal="center" vertical="center"/>
    </xf>
    <xf numFmtId="0" fontId="0" fillId="4" borderId="4" xfId="0" applyFill="1" applyBorder="1" applyAlignment="1">
      <alignment horizontal="center" vertical="center" wrapText="1"/>
    </xf>
    <xf numFmtId="0" fontId="0" fillId="4" borderId="6" xfId="0" applyFill="1" applyBorder="1" applyAlignment="1">
      <alignment horizontal="center" vertical="center" wrapText="1"/>
    </xf>
    <xf numFmtId="0" fontId="0" fillId="0" borderId="1" xfId="0" applyFill="1" applyBorder="1" applyAlignment="1">
      <alignment horizontal="justify"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10" fillId="0" borderId="4" xfId="0" applyFont="1" applyBorder="1" applyAlignment="1">
      <alignment horizontal="left" vertical="center" wrapText="1"/>
    </xf>
    <xf numFmtId="0" fontId="10" fillId="0" borderId="6" xfId="0" applyFont="1" applyBorder="1" applyAlignment="1">
      <alignment horizontal="left" vertical="center" wrapText="1"/>
    </xf>
    <xf numFmtId="0" fontId="10" fillId="0" borderId="4" xfId="0" applyFont="1" applyFill="1" applyBorder="1" applyAlignment="1">
      <alignment horizontal="justify" vertical="center" wrapText="1"/>
    </xf>
    <xf numFmtId="0" fontId="10" fillId="0" borderId="5" xfId="0" applyFont="1" applyFill="1" applyBorder="1" applyAlignment="1">
      <alignment horizontal="justify" vertical="center" wrapText="1"/>
    </xf>
    <xf numFmtId="0" fontId="10" fillId="0" borderId="6" xfId="0" applyFont="1" applyFill="1" applyBorder="1" applyAlignment="1">
      <alignment horizontal="justify" vertical="center" wrapText="1"/>
    </xf>
    <xf numFmtId="0" fontId="10" fillId="0" borderId="4" xfId="0" applyFont="1" applyBorder="1" applyAlignment="1">
      <alignment horizontal="justify" vertical="center" wrapText="1"/>
    </xf>
    <xf numFmtId="0" fontId="10" fillId="0" borderId="6" xfId="0" applyFont="1" applyBorder="1" applyAlignment="1">
      <alignment horizontal="justify"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9" fillId="7" borderId="1"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8" fillId="2" borderId="4" xfId="3" applyFont="1" applyFill="1" applyBorder="1" applyAlignment="1">
      <alignment horizontal="center" vertical="center" wrapText="1"/>
    </xf>
    <xf numFmtId="0" fontId="8" fillId="2" borderId="5" xfId="3" applyFont="1" applyFill="1" applyBorder="1" applyAlignment="1">
      <alignment horizontal="center" vertical="center" wrapText="1"/>
    </xf>
    <xf numFmtId="0" fontId="9" fillId="2" borderId="6" xfId="3" applyFont="1" applyFill="1" applyBorder="1" applyAlignment="1">
      <alignment horizontal="center" vertical="center" wrapText="1"/>
    </xf>
    <xf numFmtId="0" fontId="9" fillId="2" borderId="1" xfId="3" applyFont="1" applyFill="1" applyBorder="1" applyAlignment="1">
      <alignment horizontal="center" vertical="center" wrapText="1"/>
    </xf>
    <xf numFmtId="0" fontId="9" fillId="2" borderId="4" xfId="3" applyFont="1" applyFill="1" applyBorder="1" applyAlignment="1">
      <alignment horizontal="center" vertical="center" wrapText="1"/>
    </xf>
    <xf numFmtId="0" fontId="9" fillId="2" borderId="5" xfId="3" applyFont="1" applyFill="1" applyBorder="1" applyAlignment="1">
      <alignment horizontal="center" vertical="center" wrapText="1"/>
    </xf>
    <xf numFmtId="0" fontId="9" fillId="7" borderId="5" xfId="0" applyFont="1" applyFill="1" applyBorder="1" applyAlignment="1">
      <alignment horizontal="center" vertical="center" wrapText="1"/>
    </xf>
  </cellXfs>
  <cellStyles count="4">
    <cellStyle name="Moneda" xfId="1" builtinId="4"/>
    <cellStyle name="Normal" xfId="0" builtinId="0"/>
    <cellStyle name="Normal 2" xfId="3"/>
    <cellStyle name="Porcentaje" xfId="2" builtinId="5"/>
  </cellStyles>
  <dxfs count="100">
    <dxf>
      <fill>
        <patternFill>
          <bgColor rgb="FF92D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45373</xdr:colOff>
      <xdr:row>0</xdr:row>
      <xdr:rowOff>64614</xdr:rowOff>
    </xdr:from>
    <xdr:to>
      <xdr:col>1</xdr:col>
      <xdr:colOff>123825</xdr:colOff>
      <xdr:row>0</xdr:row>
      <xdr:rowOff>809625</xdr:rowOff>
    </xdr:to>
    <xdr:pic>
      <xdr:nvPicPr>
        <xdr:cNvPr id="8" name="Imagen 7" descr="Descripción: Descripción: E:\BIF COMPARTIDA\relogohorizontal\LOGO BIF HORIZONTAL PNG.png">
          <a:extLst>
            <a:ext uri="{FF2B5EF4-FFF2-40B4-BE49-F238E27FC236}">
              <a16:creationId xmlns="" xmlns:a16="http://schemas.microsoft.com/office/drawing/2014/main" id="{00000000-0008-0000-01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087" r="6789"/>
        <a:stretch/>
      </xdr:blipFill>
      <xdr:spPr bwMode="auto">
        <a:xfrm>
          <a:off x="45373" y="64614"/>
          <a:ext cx="1116677" cy="745011"/>
        </a:xfrm>
        <a:prstGeom prst="rect">
          <a:avLst/>
        </a:prstGeom>
        <a:noFill/>
        <a:ln>
          <a:noFill/>
        </a:ln>
      </xdr:spPr>
    </xdr:pic>
    <xdr:clientData/>
  </xdr:twoCellAnchor>
  <xdr:twoCellAnchor editAs="oneCell">
    <xdr:from>
      <xdr:col>10</xdr:col>
      <xdr:colOff>396355</xdr:colOff>
      <xdr:row>0</xdr:row>
      <xdr:rowOff>45720</xdr:rowOff>
    </xdr:from>
    <xdr:to>
      <xdr:col>11</xdr:col>
      <xdr:colOff>171451</xdr:colOff>
      <xdr:row>0</xdr:row>
      <xdr:rowOff>809625</xdr:rowOff>
    </xdr:to>
    <xdr:pic>
      <xdr:nvPicPr>
        <xdr:cNvPr id="9" name="Imagen 8">
          <a:extLst>
            <a:ext uri="{FF2B5EF4-FFF2-40B4-BE49-F238E27FC236}">
              <a16:creationId xmlns="" xmlns:a16="http://schemas.microsoft.com/office/drawing/2014/main" id="{00000000-0008-0000-01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49655" y="45720"/>
          <a:ext cx="556146" cy="7639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52994</xdr:colOff>
      <xdr:row>0</xdr:row>
      <xdr:rowOff>64614</xdr:rowOff>
    </xdr:from>
    <xdr:to>
      <xdr:col>1</xdr:col>
      <xdr:colOff>409576</xdr:colOff>
      <xdr:row>0</xdr:row>
      <xdr:rowOff>647700</xdr:rowOff>
    </xdr:to>
    <xdr:pic>
      <xdr:nvPicPr>
        <xdr:cNvPr id="2" name="Imagen 1" descr="Descripción: Descripción: E:\BIF COMPARTIDA\relogohorizontal\LOGO BIF HORIZONTAL PNG.png">
          <a:extLst>
            <a:ext uri="{FF2B5EF4-FFF2-40B4-BE49-F238E27FC236}">
              <a16:creationId xmlns="" xmlns:a16="http://schemas.microsoft.com/office/drawing/2014/main" id="{00000000-0008-0000-02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087" r="6789"/>
        <a:stretch/>
      </xdr:blipFill>
      <xdr:spPr bwMode="auto">
        <a:xfrm>
          <a:off x="52994" y="64614"/>
          <a:ext cx="1232882" cy="583086"/>
        </a:xfrm>
        <a:prstGeom prst="rect">
          <a:avLst/>
        </a:prstGeom>
        <a:noFill/>
        <a:ln>
          <a:noFill/>
        </a:ln>
      </xdr:spPr>
    </xdr:pic>
    <xdr:clientData/>
  </xdr:twoCellAnchor>
  <xdr:twoCellAnchor editAs="oneCell">
    <xdr:from>
      <xdr:col>14</xdr:col>
      <xdr:colOff>742950</xdr:colOff>
      <xdr:row>0</xdr:row>
      <xdr:rowOff>45720</xdr:rowOff>
    </xdr:from>
    <xdr:to>
      <xdr:col>15</xdr:col>
      <xdr:colOff>495300</xdr:colOff>
      <xdr:row>0</xdr:row>
      <xdr:rowOff>838200</xdr:rowOff>
    </xdr:to>
    <xdr:pic>
      <xdr:nvPicPr>
        <xdr:cNvPr id="3" name="Imagen 2">
          <a:extLst>
            <a:ext uri="{FF2B5EF4-FFF2-40B4-BE49-F238E27FC236}">
              <a16:creationId xmlns="" xmlns:a16="http://schemas.microsoft.com/office/drawing/2014/main" id="{00000000-0008-0000-02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16000" y="45720"/>
          <a:ext cx="590550" cy="79248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43468</xdr:colOff>
      <xdr:row>0</xdr:row>
      <xdr:rowOff>64615</xdr:rowOff>
    </xdr:from>
    <xdr:to>
      <xdr:col>1</xdr:col>
      <xdr:colOff>342900</xdr:colOff>
      <xdr:row>0</xdr:row>
      <xdr:rowOff>800101</xdr:rowOff>
    </xdr:to>
    <xdr:pic>
      <xdr:nvPicPr>
        <xdr:cNvPr id="2" name="Imagen 1" descr="Descripción: Descripción: E:\BIF COMPARTIDA\relogohorizontal\LOGO BIF HORIZONTAL PNG.png">
          <a:extLst>
            <a:ext uri="{FF2B5EF4-FFF2-40B4-BE49-F238E27FC236}">
              <a16:creationId xmlns="" xmlns:a16="http://schemas.microsoft.com/office/drawing/2014/main" id="{00000000-0008-0000-03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087" r="6789"/>
        <a:stretch/>
      </xdr:blipFill>
      <xdr:spPr bwMode="auto">
        <a:xfrm>
          <a:off x="43468" y="64615"/>
          <a:ext cx="1299557" cy="735486"/>
        </a:xfrm>
        <a:prstGeom prst="rect">
          <a:avLst/>
        </a:prstGeom>
        <a:noFill/>
        <a:ln>
          <a:noFill/>
        </a:ln>
      </xdr:spPr>
    </xdr:pic>
    <xdr:clientData/>
  </xdr:twoCellAnchor>
  <xdr:twoCellAnchor editAs="oneCell">
    <xdr:from>
      <xdr:col>10</xdr:col>
      <xdr:colOff>434454</xdr:colOff>
      <xdr:row>0</xdr:row>
      <xdr:rowOff>45720</xdr:rowOff>
    </xdr:from>
    <xdr:to>
      <xdr:col>11</xdr:col>
      <xdr:colOff>238125</xdr:colOff>
      <xdr:row>0</xdr:row>
      <xdr:rowOff>771525</xdr:rowOff>
    </xdr:to>
    <xdr:pic>
      <xdr:nvPicPr>
        <xdr:cNvPr id="3" name="Imagen 2">
          <a:extLst>
            <a:ext uri="{FF2B5EF4-FFF2-40B4-BE49-F238E27FC236}">
              <a16:creationId xmlns="" xmlns:a16="http://schemas.microsoft.com/office/drawing/2014/main" id="{00000000-0008-0000-03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63929" y="45720"/>
          <a:ext cx="641871" cy="72580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52994</xdr:colOff>
      <xdr:row>0</xdr:row>
      <xdr:rowOff>64615</xdr:rowOff>
    </xdr:from>
    <xdr:to>
      <xdr:col>1</xdr:col>
      <xdr:colOff>323851</xdr:colOff>
      <xdr:row>0</xdr:row>
      <xdr:rowOff>685801</xdr:rowOff>
    </xdr:to>
    <xdr:pic>
      <xdr:nvPicPr>
        <xdr:cNvPr id="2" name="Imagen 1" descr="Descripción: Descripción: E:\BIF COMPARTIDA\relogohorizontal\LOGO BIF HORIZONTAL PNG.png">
          <a:extLst>
            <a:ext uri="{FF2B5EF4-FFF2-40B4-BE49-F238E27FC236}">
              <a16:creationId xmlns="" xmlns:a16="http://schemas.microsoft.com/office/drawing/2014/main" id="{00000000-0008-0000-04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087" r="6789"/>
        <a:stretch/>
      </xdr:blipFill>
      <xdr:spPr bwMode="auto">
        <a:xfrm>
          <a:off x="52994" y="64615"/>
          <a:ext cx="1328132" cy="621186"/>
        </a:xfrm>
        <a:prstGeom prst="rect">
          <a:avLst/>
        </a:prstGeom>
        <a:noFill/>
        <a:ln>
          <a:noFill/>
        </a:ln>
      </xdr:spPr>
    </xdr:pic>
    <xdr:clientData/>
  </xdr:twoCellAnchor>
  <xdr:twoCellAnchor editAs="oneCell">
    <xdr:from>
      <xdr:col>10</xdr:col>
      <xdr:colOff>434454</xdr:colOff>
      <xdr:row>0</xdr:row>
      <xdr:rowOff>45721</xdr:rowOff>
    </xdr:from>
    <xdr:to>
      <xdr:col>11</xdr:col>
      <xdr:colOff>390525</xdr:colOff>
      <xdr:row>0</xdr:row>
      <xdr:rowOff>742951</xdr:rowOff>
    </xdr:to>
    <xdr:pic>
      <xdr:nvPicPr>
        <xdr:cNvPr id="3" name="Imagen 2">
          <a:extLst>
            <a:ext uri="{FF2B5EF4-FFF2-40B4-BE49-F238E27FC236}">
              <a16:creationId xmlns="" xmlns:a16="http://schemas.microsoft.com/office/drawing/2014/main" id="{00000000-0008-0000-04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97254" y="45721"/>
          <a:ext cx="794271" cy="69723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52994</xdr:colOff>
      <xdr:row>0</xdr:row>
      <xdr:rowOff>64614</xdr:rowOff>
    </xdr:from>
    <xdr:to>
      <xdr:col>1</xdr:col>
      <xdr:colOff>247651</xdr:colOff>
      <xdr:row>0</xdr:row>
      <xdr:rowOff>733425</xdr:rowOff>
    </xdr:to>
    <xdr:pic>
      <xdr:nvPicPr>
        <xdr:cNvPr id="2" name="Imagen 1" descr="Descripción: Descripción: E:\BIF COMPARTIDA\relogohorizontal\LOGO BIF HORIZONTAL PNG.png">
          <a:extLst>
            <a:ext uri="{FF2B5EF4-FFF2-40B4-BE49-F238E27FC236}">
              <a16:creationId xmlns="" xmlns:a16="http://schemas.microsoft.com/office/drawing/2014/main" id="{00000000-0008-0000-05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087" r="6789"/>
        <a:stretch/>
      </xdr:blipFill>
      <xdr:spPr bwMode="auto">
        <a:xfrm>
          <a:off x="52994" y="64614"/>
          <a:ext cx="1156682" cy="668811"/>
        </a:xfrm>
        <a:prstGeom prst="rect">
          <a:avLst/>
        </a:prstGeom>
        <a:noFill/>
        <a:ln>
          <a:noFill/>
        </a:ln>
      </xdr:spPr>
    </xdr:pic>
    <xdr:clientData/>
  </xdr:twoCellAnchor>
  <xdr:twoCellAnchor editAs="oneCell">
    <xdr:from>
      <xdr:col>10</xdr:col>
      <xdr:colOff>434454</xdr:colOff>
      <xdr:row>0</xdr:row>
      <xdr:rowOff>45720</xdr:rowOff>
    </xdr:from>
    <xdr:to>
      <xdr:col>11</xdr:col>
      <xdr:colOff>419100</xdr:colOff>
      <xdr:row>0</xdr:row>
      <xdr:rowOff>771525</xdr:rowOff>
    </xdr:to>
    <xdr:pic>
      <xdr:nvPicPr>
        <xdr:cNvPr id="3" name="Imagen 2">
          <a:extLst>
            <a:ext uri="{FF2B5EF4-FFF2-40B4-BE49-F238E27FC236}">
              <a16:creationId xmlns="" xmlns:a16="http://schemas.microsoft.com/office/drawing/2014/main" id="{00000000-0008-0000-05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11554" y="45720"/>
          <a:ext cx="756171" cy="72580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52994</xdr:colOff>
      <xdr:row>0</xdr:row>
      <xdr:rowOff>64613</xdr:rowOff>
    </xdr:from>
    <xdr:to>
      <xdr:col>1</xdr:col>
      <xdr:colOff>400050</xdr:colOff>
      <xdr:row>0</xdr:row>
      <xdr:rowOff>809624</xdr:rowOff>
    </xdr:to>
    <xdr:pic>
      <xdr:nvPicPr>
        <xdr:cNvPr id="2" name="Imagen 1" descr="Descripción: Descripción: E:\BIF COMPARTIDA\relogohorizontal\LOGO BIF HORIZONTAL PNG.png">
          <a:extLst>
            <a:ext uri="{FF2B5EF4-FFF2-40B4-BE49-F238E27FC236}">
              <a16:creationId xmlns="" xmlns:a16="http://schemas.microsoft.com/office/drawing/2014/main" id="{00000000-0008-0000-06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087" r="6789"/>
        <a:stretch/>
      </xdr:blipFill>
      <xdr:spPr bwMode="auto">
        <a:xfrm>
          <a:off x="52994" y="64613"/>
          <a:ext cx="1318606" cy="745011"/>
        </a:xfrm>
        <a:prstGeom prst="rect">
          <a:avLst/>
        </a:prstGeom>
        <a:noFill/>
        <a:ln>
          <a:noFill/>
        </a:ln>
      </xdr:spPr>
    </xdr:pic>
    <xdr:clientData/>
  </xdr:twoCellAnchor>
  <xdr:twoCellAnchor editAs="oneCell">
    <xdr:from>
      <xdr:col>10</xdr:col>
      <xdr:colOff>434454</xdr:colOff>
      <xdr:row>0</xdr:row>
      <xdr:rowOff>45720</xdr:rowOff>
    </xdr:from>
    <xdr:to>
      <xdr:col>11</xdr:col>
      <xdr:colOff>333375</xdr:colOff>
      <xdr:row>0</xdr:row>
      <xdr:rowOff>752475</xdr:rowOff>
    </xdr:to>
    <xdr:pic>
      <xdr:nvPicPr>
        <xdr:cNvPr id="3" name="Imagen 2">
          <a:extLst>
            <a:ext uri="{FF2B5EF4-FFF2-40B4-BE49-F238E27FC236}">
              <a16:creationId xmlns="" xmlns:a16="http://schemas.microsoft.com/office/drawing/2014/main" id="{00000000-0008-0000-06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87729" y="45720"/>
          <a:ext cx="737121" cy="70675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107157</xdr:colOff>
      <xdr:row>0</xdr:row>
      <xdr:rowOff>100336</xdr:rowOff>
    </xdr:from>
    <xdr:to>
      <xdr:col>1</xdr:col>
      <xdr:colOff>485775</xdr:colOff>
      <xdr:row>0</xdr:row>
      <xdr:rowOff>828676</xdr:rowOff>
    </xdr:to>
    <xdr:pic>
      <xdr:nvPicPr>
        <xdr:cNvPr id="2" name="Imagen 1" descr="Descripción: Descripción: E:\BIF COMPARTIDA\relogohorizontal\LOGO BIF HORIZONTAL PNG.png">
          <a:extLst>
            <a:ext uri="{FF2B5EF4-FFF2-40B4-BE49-F238E27FC236}">
              <a16:creationId xmlns="" xmlns:a16="http://schemas.microsoft.com/office/drawing/2014/main" id="{00000000-0008-0000-07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087" r="6789"/>
        <a:stretch/>
      </xdr:blipFill>
      <xdr:spPr bwMode="auto">
        <a:xfrm>
          <a:off x="107157" y="100336"/>
          <a:ext cx="1293018" cy="728340"/>
        </a:xfrm>
        <a:prstGeom prst="rect">
          <a:avLst/>
        </a:prstGeom>
        <a:noFill/>
        <a:ln>
          <a:noFill/>
        </a:ln>
      </xdr:spPr>
    </xdr:pic>
    <xdr:clientData/>
  </xdr:twoCellAnchor>
  <xdr:twoCellAnchor editAs="oneCell">
    <xdr:from>
      <xdr:col>28</xdr:col>
      <xdr:colOff>158753</xdr:colOff>
      <xdr:row>0</xdr:row>
      <xdr:rowOff>52918</xdr:rowOff>
    </xdr:from>
    <xdr:to>
      <xdr:col>28</xdr:col>
      <xdr:colOff>1409700</xdr:colOff>
      <xdr:row>0</xdr:row>
      <xdr:rowOff>714375</xdr:rowOff>
    </xdr:to>
    <xdr:pic>
      <xdr:nvPicPr>
        <xdr:cNvPr id="7" name="Imagen 6" descr="Descripción: Descripción: E:\BIF COMPARTIDA\relogohorizontal\LOGO BIF HORIZONTAL PNG.png">
          <a:extLst>
            <a:ext uri="{FF2B5EF4-FFF2-40B4-BE49-F238E27FC236}">
              <a16:creationId xmlns="" xmlns:a16="http://schemas.microsoft.com/office/drawing/2014/main" id="{00000000-0008-0000-0700-000008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087" r="6789"/>
        <a:stretch/>
      </xdr:blipFill>
      <xdr:spPr bwMode="auto">
        <a:xfrm>
          <a:off x="6340478" y="52918"/>
          <a:ext cx="1250947" cy="661457"/>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2"/>
  <sheetViews>
    <sheetView workbookViewId="0">
      <selection activeCell="M11" sqref="M11"/>
    </sheetView>
  </sheetViews>
  <sheetFormatPr baseColWidth="10" defaultColWidth="11.5703125" defaultRowHeight="15" x14ac:dyDescent="0.25"/>
  <cols>
    <col min="1" max="1" width="15.5703125" style="2" customWidth="1"/>
    <col min="2" max="2" width="6.28515625" style="2" customWidth="1"/>
    <col min="3" max="3" width="9.7109375" style="2" customWidth="1"/>
    <col min="4" max="4" width="9.5703125" style="2" customWidth="1"/>
    <col min="5" max="5" width="8.5703125" style="2" customWidth="1"/>
    <col min="6" max="6" width="16.140625" style="2" customWidth="1"/>
    <col min="7" max="7" width="11.7109375" style="2" customWidth="1"/>
    <col min="8" max="8" width="12.28515625" style="2" customWidth="1"/>
    <col min="9" max="9" width="11.42578125" style="2" customWidth="1"/>
    <col min="10" max="10" width="9" style="2" customWidth="1"/>
    <col min="11" max="12" width="11.7109375" style="2" customWidth="1"/>
    <col min="13" max="13" width="23.28515625" style="2" customWidth="1"/>
    <col min="14" max="16384" width="11.5703125" style="2"/>
  </cols>
  <sheetData>
    <row r="1" spans="1:16 16384:16384" ht="70.150000000000006" customHeight="1" x14ac:dyDescent="0.25">
      <c r="A1" s="40"/>
      <c r="B1" s="40"/>
      <c r="C1" s="41" t="s">
        <v>0</v>
      </c>
      <c r="D1" s="42"/>
      <c r="E1" s="42"/>
      <c r="F1" s="42"/>
      <c r="G1" s="42"/>
      <c r="H1" s="42"/>
      <c r="I1" s="42"/>
      <c r="J1" s="42"/>
      <c r="K1" s="40"/>
      <c r="L1" s="40"/>
      <c r="XFD1" s="1" t="s">
        <v>1</v>
      </c>
    </row>
    <row r="2" spans="1:16 16384:16384" ht="48.75" customHeight="1" x14ac:dyDescent="0.25">
      <c r="A2" s="3" t="s">
        <v>2</v>
      </c>
      <c r="B2" s="43" t="s">
        <v>3</v>
      </c>
      <c r="C2" s="43"/>
      <c r="D2" s="43"/>
      <c r="E2" s="43"/>
      <c r="F2" s="43"/>
      <c r="G2" s="43"/>
      <c r="H2" s="43"/>
      <c r="I2" s="43"/>
      <c r="J2" s="43"/>
      <c r="K2" s="43"/>
      <c r="O2" s="33"/>
      <c r="P2" s="32"/>
    </row>
    <row r="3" spans="1:16 16384:16384" ht="48.75" customHeight="1" x14ac:dyDescent="0.25">
      <c r="A3" s="3" t="s">
        <v>4</v>
      </c>
      <c r="B3" s="43" t="s">
        <v>5</v>
      </c>
      <c r="C3" s="43"/>
      <c r="D3" s="43"/>
      <c r="E3" s="43"/>
      <c r="F3" s="43"/>
      <c r="G3" s="43"/>
      <c r="H3" s="43"/>
      <c r="I3" s="43"/>
      <c r="J3" s="43"/>
      <c r="K3" s="43"/>
      <c r="O3" s="33"/>
      <c r="P3" s="32"/>
    </row>
    <row r="4" spans="1:16 16384:16384" ht="48.75" customHeight="1" x14ac:dyDescent="0.25">
      <c r="A4" s="3" t="s">
        <v>6</v>
      </c>
      <c r="B4" s="44" t="s">
        <v>7</v>
      </c>
      <c r="C4" s="45"/>
      <c r="D4" s="45"/>
      <c r="E4" s="45"/>
      <c r="F4" s="45"/>
      <c r="G4" s="45"/>
      <c r="H4" s="45"/>
      <c r="I4" s="45"/>
      <c r="J4" s="45"/>
      <c r="K4" s="46"/>
      <c r="O4" s="33"/>
      <c r="P4" s="32"/>
    </row>
    <row r="5" spans="1:16 16384:16384" s="5" customFormat="1" ht="30.6" customHeight="1" x14ac:dyDescent="0.25">
      <c r="A5" s="39" t="s">
        <v>8</v>
      </c>
      <c r="B5" s="39"/>
      <c r="C5" s="39" t="s">
        <v>9</v>
      </c>
      <c r="D5" s="39"/>
      <c r="E5" s="39"/>
      <c r="F5" s="39"/>
      <c r="G5" s="39" t="s">
        <v>10</v>
      </c>
      <c r="H5" s="39"/>
      <c r="I5" s="39" t="s">
        <v>11</v>
      </c>
      <c r="J5" s="39"/>
      <c r="K5" s="4" t="s">
        <v>12</v>
      </c>
      <c r="L5" s="4" t="s">
        <v>13</v>
      </c>
    </row>
    <row r="6" spans="1:16 16384:16384" ht="106.5" customHeight="1" x14ac:dyDescent="0.25">
      <c r="A6" s="38" t="s">
        <v>14</v>
      </c>
      <c r="B6" s="38"/>
      <c r="C6" s="35" t="s">
        <v>15</v>
      </c>
      <c r="D6" s="36"/>
      <c r="E6" s="36"/>
      <c r="F6" s="37"/>
      <c r="G6" s="35" t="s">
        <v>16</v>
      </c>
      <c r="H6" s="37"/>
      <c r="I6" s="34" t="s">
        <v>17</v>
      </c>
      <c r="J6" s="34"/>
      <c r="K6" s="6">
        <v>45292</v>
      </c>
      <c r="L6" s="6">
        <v>45382</v>
      </c>
    </row>
    <row r="7" spans="1:16 16384:16384" ht="80.25" customHeight="1" x14ac:dyDescent="0.25">
      <c r="A7" s="38"/>
      <c r="B7" s="38"/>
      <c r="C7" s="35" t="s">
        <v>18</v>
      </c>
      <c r="D7" s="36"/>
      <c r="E7" s="36"/>
      <c r="F7" s="37"/>
      <c r="G7" s="35" t="s">
        <v>19</v>
      </c>
      <c r="H7" s="37"/>
      <c r="I7" s="34" t="s">
        <v>20</v>
      </c>
      <c r="J7" s="34"/>
      <c r="K7" s="6">
        <v>45292</v>
      </c>
      <c r="L7" s="6">
        <v>45382</v>
      </c>
    </row>
    <row r="8" spans="1:16 16384:16384" ht="106.5" customHeight="1" x14ac:dyDescent="0.25">
      <c r="A8" s="38"/>
      <c r="B8" s="38"/>
      <c r="C8" s="35" t="s">
        <v>21</v>
      </c>
      <c r="D8" s="36"/>
      <c r="E8" s="36"/>
      <c r="F8" s="37"/>
      <c r="G8" s="35" t="s">
        <v>22</v>
      </c>
      <c r="H8" s="37"/>
      <c r="I8" s="34" t="s">
        <v>23</v>
      </c>
      <c r="J8" s="34"/>
      <c r="K8" s="6">
        <v>45292</v>
      </c>
      <c r="L8" s="6">
        <v>45382</v>
      </c>
    </row>
    <row r="9" spans="1:16 16384:16384" ht="106.5" customHeight="1" x14ac:dyDescent="0.25">
      <c r="A9" s="38" t="s">
        <v>24</v>
      </c>
      <c r="B9" s="38"/>
      <c r="C9" s="35" t="s">
        <v>25</v>
      </c>
      <c r="D9" s="36"/>
      <c r="E9" s="36"/>
      <c r="F9" s="37"/>
      <c r="G9" s="35" t="s">
        <v>26</v>
      </c>
      <c r="H9" s="37"/>
      <c r="I9" s="34" t="s">
        <v>27</v>
      </c>
      <c r="J9" s="34"/>
      <c r="K9" s="6">
        <v>45292</v>
      </c>
      <c r="L9" s="6">
        <v>45322</v>
      </c>
    </row>
    <row r="10" spans="1:16 16384:16384" ht="106.5" customHeight="1" x14ac:dyDescent="0.25">
      <c r="A10" s="38"/>
      <c r="B10" s="38"/>
      <c r="C10" s="35" t="s">
        <v>28</v>
      </c>
      <c r="D10" s="36"/>
      <c r="E10" s="36"/>
      <c r="F10" s="37"/>
      <c r="G10" s="35" t="s">
        <v>29</v>
      </c>
      <c r="H10" s="37"/>
      <c r="I10" s="34" t="s">
        <v>23</v>
      </c>
      <c r="J10" s="34"/>
      <c r="K10" s="6">
        <v>45292</v>
      </c>
      <c r="L10" s="6">
        <v>45322</v>
      </c>
    </row>
    <row r="11" spans="1:16 16384:16384" ht="126" customHeight="1" x14ac:dyDescent="0.25">
      <c r="A11" s="38"/>
      <c r="B11" s="38"/>
      <c r="C11" s="35" t="s">
        <v>30</v>
      </c>
      <c r="D11" s="36"/>
      <c r="E11" s="36"/>
      <c r="F11" s="37"/>
      <c r="G11" s="35" t="s">
        <v>31</v>
      </c>
      <c r="H11" s="37"/>
      <c r="I11" s="34" t="s">
        <v>20</v>
      </c>
      <c r="J11" s="34"/>
      <c r="K11" s="6">
        <v>45323</v>
      </c>
      <c r="L11" s="6" t="s">
        <v>32</v>
      </c>
    </row>
    <row r="12" spans="1:16 16384:16384" ht="143.25" customHeight="1" x14ac:dyDescent="0.25">
      <c r="A12" s="38" t="s">
        <v>33</v>
      </c>
      <c r="B12" s="38"/>
      <c r="C12" s="35" t="s">
        <v>34</v>
      </c>
      <c r="D12" s="36"/>
      <c r="E12" s="36"/>
      <c r="F12" s="37"/>
      <c r="G12" s="35" t="s">
        <v>35</v>
      </c>
      <c r="H12" s="37"/>
      <c r="I12" s="34" t="s">
        <v>20</v>
      </c>
      <c r="J12" s="34"/>
      <c r="K12" s="6">
        <v>45397</v>
      </c>
      <c r="L12" s="6">
        <v>45677</v>
      </c>
    </row>
  </sheetData>
  <mergeCells count="34">
    <mergeCell ref="B4:K4"/>
    <mergeCell ref="A1:B1"/>
    <mergeCell ref="C1:J1"/>
    <mergeCell ref="K1:L1"/>
    <mergeCell ref="B2:K2"/>
    <mergeCell ref="B3:K3"/>
    <mergeCell ref="A5:B5"/>
    <mergeCell ref="C5:F5"/>
    <mergeCell ref="G5:H5"/>
    <mergeCell ref="I5:J5"/>
    <mergeCell ref="A6:B8"/>
    <mergeCell ref="C6:F6"/>
    <mergeCell ref="G6:H6"/>
    <mergeCell ref="I6:J6"/>
    <mergeCell ref="C7:F7"/>
    <mergeCell ref="G7:H7"/>
    <mergeCell ref="I7:J7"/>
    <mergeCell ref="C8:F8"/>
    <mergeCell ref="G8:H8"/>
    <mergeCell ref="I8:J8"/>
    <mergeCell ref="A9:B11"/>
    <mergeCell ref="C9:F9"/>
    <mergeCell ref="G9:H9"/>
    <mergeCell ref="I9:J9"/>
    <mergeCell ref="C10:F10"/>
    <mergeCell ref="G10:H10"/>
    <mergeCell ref="I10:J10"/>
    <mergeCell ref="C11:F11"/>
    <mergeCell ref="G11:H11"/>
    <mergeCell ref="I11:J11"/>
    <mergeCell ref="A12:B12"/>
    <mergeCell ref="C12:F12"/>
    <mergeCell ref="G12:H12"/>
    <mergeCell ref="I12:J1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048572"/>
  <sheetViews>
    <sheetView workbookViewId="0">
      <selection activeCell="R3" sqref="R3"/>
    </sheetView>
  </sheetViews>
  <sheetFormatPr baseColWidth="10" defaultColWidth="11.5703125" defaultRowHeight="15" x14ac:dyDescent="0.25"/>
  <cols>
    <col min="1" max="1" width="13.140625" style="2" customWidth="1"/>
    <col min="2" max="2" width="11.7109375" style="2" customWidth="1"/>
    <col min="3" max="6" width="9.28515625" style="2" customWidth="1"/>
    <col min="7" max="9" width="9.5703125" style="2" customWidth="1"/>
    <col min="10" max="10" width="11.5703125" style="2" customWidth="1"/>
    <col min="11" max="11" width="12.42578125" style="2" customWidth="1"/>
    <col min="12" max="12" width="27.85546875" style="2" customWidth="1"/>
    <col min="13" max="13" width="26.85546875" style="2" customWidth="1"/>
    <col min="14" max="14" width="25.140625" style="2" customWidth="1"/>
    <col min="15" max="16" width="12.5703125" style="2" customWidth="1"/>
    <col min="17" max="16384" width="11.5703125" style="2"/>
  </cols>
  <sheetData>
    <row r="1" spans="1:16 16384:16384" ht="70.150000000000006" customHeight="1" x14ac:dyDescent="0.25">
      <c r="A1" s="40"/>
      <c r="B1" s="40"/>
      <c r="C1" s="41" t="s">
        <v>36</v>
      </c>
      <c r="D1" s="42"/>
      <c r="E1" s="42"/>
      <c r="F1" s="42"/>
      <c r="G1" s="42"/>
      <c r="H1" s="42"/>
      <c r="I1" s="42"/>
      <c r="J1" s="42"/>
      <c r="K1" s="42"/>
      <c r="L1" s="42"/>
      <c r="M1" s="42"/>
      <c r="N1" s="42"/>
      <c r="O1" s="40"/>
      <c r="P1" s="40"/>
      <c r="XFD1" s="1" t="s">
        <v>1</v>
      </c>
    </row>
    <row r="2" spans="1:16 16384:16384" ht="39" customHeight="1" x14ac:dyDescent="0.25">
      <c r="A2" s="3" t="s">
        <v>2</v>
      </c>
      <c r="B2" s="43" t="s">
        <v>37</v>
      </c>
      <c r="C2" s="43"/>
      <c r="D2" s="43"/>
      <c r="E2" s="43"/>
      <c r="F2" s="43"/>
      <c r="G2" s="43"/>
      <c r="H2" s="43"/>
      <c r="I2" s="43"/>
      <c r="J2" s="43"/>
      <c r="K2" s="43"/>
      <c r="L2" s="43"/>
      <c r="M2" s="43"/>
      <c r="N2" s="43"/>
      <c r="O2" s="43"/>
      <c r="P2" s="53"/>
    </row>
    <row r="3" spans="1:16 16384:16384" ht="39" customHeight="1" x14ac:dyDescent="0.25">
      <c r="A3" s="3" t="s">
        <v>4</v>
      </c>
      <c r="B3" s="43" t="s">
        <v>38</v>
      </c>
      <c r="C3" s="43"/>
      <c r="D3" s="43"/>
      <c r="E3" s="43"/>
      <c r="F3" s="43"/>
      <c r="G3" s="43"/>
      <c r="H3" s="43"/>
      <c r="I3" s="43"/>
      <c r="J3" s="43"/>
      <c r="K3" s="43"/>
      <c r="L3" s="43"/>
      <c r="M3" s="43"/>
      <c r="N3" s="43"/>
      <c r="O3" s="43"/>
      <c r="P3" s="54"/>
    </row>
    <row r="4" spans="1:16 16384:16384" ht="39" customHeight="1" x14ac:dyDescent="0.25">
      <c r="A4" s="7" t="s">
        <v>6</v>
      </c>
      <c r="B4" s="56" t="s">
        <v>39</v>
      </c>
      <c r="C4" s="57"/>
      <c r="D4" s="57"/>
      <c r="E4" s="57"/>
      <c r="F4" s="57"/>
      <c r="G4" s="57"/>
      <c r="H4" s="57"/>
      <c r="I4" s="57"/>
      <c r="J4" s="57"/>
      <c r="K4" s="57"/>
      <c r="L4" s="57"/>
      <c r="M4" s="57"/>
      <c r="N4" s="57"/>
      <c r="O4" s="58"/>
      <c r="P4" s="55"/>
    </row>
    <row r="5" spans="1:16 16384:16384" s="8" customFormat="1" ht="48.6" customHeight="1" x14ac:dyDescent="0.25">
      <c r="A5" s="47" t="s">
        <v>40</v>
      </c>
      <c r="B5" s="47"/>
      <c r="C5" s="47" t="s">
        <v>41</v>
      </c>
      <c r="D5" s="47"/>
      <c r="E5" s="47" t="s">
        <v>42</v>
      </c>
      <c r="F5" s="47"/>
      <c r="G5" s="47" t="s">
        <v>43</v>
      </c>
      <c r="H5" s="47"/>
      <c r="I5" s="47"/>
      <c r="J5" s="47" t="s">
        <v>44</v>
      </c>
      <c r="K5" s="47"/>
      <c r="L5" s="4" t="s">
        <v>45</v>
      </c>
      <c r="M5" s="4" t="s">
        <v>46</v>
      </c>
      <c r="N5" s="4" t="s">
        <v>11</v>
      </c>
      <c r="O5" s="4" t="s">
        <v>47</v>
      </c>
      <c r="P5" s="4" t="s">
        <v>13</v>
      </c>
    </row>
    <row r="6" spans="1:16 16384:16384" ht="139.5" customHeight="1" x14ac:dyDescent="0.25">
      <c r="A6" s="44" t="s">
        <v>48</v>
      </c>
      <c r="B6" s="46"/>
      <c r="C6" s="48" t="s">
        <v>49</v>
      </c>
      <c r="D6" s="49"/>
      <c r="E6" s="48" t="s">
        <v>50</v>
      </c>
      <c r="F6" s="49"/>
      <c r="G6" s="50" t="s">
        <v>51</v>
      </c>
      <c r="H6" s="51"/>
      <c r="I6" s="52"/>
      <c r="J6" s="35" t="s">
        <v>52</v>
      </c>
      <c r="K6" s="37"/>
      <c r="L6" s="9" t="s">
        <v>53</v>
      </c>
      <c r="M6" s="9" t="s">
        <v>54</v>
      </c>
      <c r="N6" s="10" t="s">
        <v>55</v>
      </c>
      <c r="O6" s="6">
        <v>45323</v>
      </c>
      <c r="P6" s="6">
        <v>45626</v>
      </c>
    </row>
    <row r="1048569" spans="5:5" ht="60" x14ac:dyDescent="0.25">
      <c r="E1048569" s="11" t="s">
        <v>56</v>
      </c>
    </row>
    <row r="1048570" spans="5:5" ht="60" x14ac:dyDescent="0.25">
      <c r="E1048570" s="11" t="s">
        <v>57</v>
      </c>
    </row>
    <row r="1048571" spans="5:5" ht="60" x14ac:dyDescent="0.25">
      <c r="E1048571" s="11" t="s">
        <v>58</v>
      </c>
    </row>
    <row r="1048572" spans="5:5" ht="60" x14ac:dyDescent="0.25">
      <c r="E1048572" s="11" t="s">
        <v>50</v>
      </c>
    </row>
  </sheetData>
  <mergeCells count="17">
    <mergeCell ref="A1:B1"/>
    <mergeCell ref="C1:N1"/>
    <mergeCell ref="O1:P1"/>
    <mergeCell ref="B2:O2"/>
    <mergeCell ref="P2:P4"/>
    <mergeCell ref="B3:O3"/>
    <mergeCell ref="B4:O4"/>
    <mergeCell ref="A6:B6"/>
    <mergeCell ref="C6:D6"/>
    <mergeCell ref="E6:F6"/>
    <mergeCell ref="G6:I6"/>
    <mergeCell ref="J6:K6"/>
    <mergeCell ref="A5:B5"/>
    <mergeCell ref="C5:D5"/>
    <mergeCell ref="E5:F5"/>
    <mergeCell ref="G5:I5"/>
    <mergeCell ref="J5:K5"/>
  </mergeCells>
  <dataValidations count="1">
    <dataValidation type="list" allowBlank="1" showInputMessage="1" showErrorMessage="1" sqref="E6:F6">
      <formula1>$E$1048569:$E$1048572</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1"/>
  <sheetViews>
    <sheetView workbookViewId="0">
      <selection activeCell="L2" sqref="L2:L4"/>
    </sheetView>
  </sheetViews>
  <sheetFormatPr baseColWidth="10" defaultColWidth="11.5703125" defaultRowHeight="15" x14ac:dyDescent="0.25"/>
  <cols>
    <col min="1" max="1" width="15" style="2" customWidth="1"/>
    <col min="2" max="2" width="8.42578125" style="2" customWidth="1"/>
    <col min="3" max="4" width="10.85546875" style="2" customWidth="1"/>
    <col min="5" max="5" width="11" style="2" customWidth="1"/>
    <col min="6" max="6" width="10.85546875" style="2" customWidth="1"/>
    <col min="7" max="8" width="10.5703125" style="2" customWidth="1"/>
    <col min="9" max="9" width="11.7109375" style="2" customWidth="1"/>
    <col min="10" max="10" width="8.5703125" style="2" customWidth="1"/>
    <col min="11" max="12" width="12.5703125" style="2" customWidth="1"/>
    <col min="13" max="16384" width="11.5703125" style="2"/>
  </cols>
  <sheetData>
    <row r="1" spans="1:12 16384:16384" ht="70.150000000000006" customHeight="1" x14ac:dyDescent="0.25">
      <c r="A1" s="40"/>
      <c r="B1" s="40"/>
      <c r="C1" s="41" t="s">
        <v>59</v>
      </c>
      <c r="D1" s="42"/>
      <c r="E1" s="42"/>
      <c r="F1" s="42"/>
      <c r="G1" s="42"/>
      <c r="H1" s="42"/>
      <c r="I1" s="42"/>
      <c r="J1" s="42"/>
      <c r="K1" s="40"/>
      <c r="L1" s="40"/>
      <c r="XFD1" s="1" t="s">
        <v>1</v>
      </c>
    </row>
    <row r="2" spans="1:12 16384:16384" ht="42.75" customHeight="1" x14ac:dyDescent="0.25">
      <c r="A2" s="3" t="s">
        <v>2</v>
      </c>
      <c r="B2" s="43" t="s">
        <v>3</v>
      </c>
      <c r="C2" s="43"/>
      <c r="D2" s="43"/>
      <c r="E2" s="43"/>
      <c r="F2" s="43"/>
      <c r="G2" s="43"/>
      <c r="H2" s="43"/>
      <c r="I2" s="43"/>
      <c r="J2" s="43"/>
      <c r="K2" s="43"/>
      <c r="L2" s="53"/>
    </row>
    <row r="3" spans="1:12 16384:16384" ht="42.75" customHeight="1" x14ac:dyDescent="0.25">
      <c r="A3" s="3" t="s">
        <v>4</v>
      </c>
      <c r="B3" s="43" t="s">
        <v>60</v>
      </c>
      <c r="C3" s="43"/>
      <c r="D3" s="43"/>
      <c r="E3" s="43"/>
      <c r="F3" s="43"/>
      <c r="G3" s="43"/>
      <c r="H3" s="43"/>
      <c r="I3" s="43"/>
      <c r="J3" s="43"/>
      <c r="K3" s="43"/>
      <c r="L3" s="54"/>
    </row>
    <row r="4" spans="1:12 16384:16384" ht="42.75" customHeight="1" x14ac:dyDescent="0.25">
      <c r="A4" s="3" t="s">
        <v>6</v>
      </c>
      <c r="B4" s="44" t="s">
        <v>61</v>
      </c>
      <c r="C4" s="45"/>
      <c r="D4" s="45"/>
      <c r="E4" s="45"/>
      <c r="F4" s="45"/>
      <c r="G4" s="45"/>
      <c r="H4" s="45"/>
      <c r="I4" s="45"/>
      <c r="J4" s="45"/>
      <c r="K4" s="46"/>
      <c r="L4" s="55"/>
    </row>
    <row r="5" spans="1:12 16384:16384" s="5" customFormat="1" ht="30.6" customHeight="1" x14ac:dyDescent="0.25">
      <c r="A5" s="63" t="s">
        <v>8</v>
      </c>
      <c r="B5" s="64"/>
      <c r="C5" s="63" t="s">
        <v>9</v>
      </c>
      <c r="D5" s="65"/>
      <c r="E5" s="65"/>
      <c r="F5" s="64"/>
      <c r="G5" s="63" t="s">
        <v>10</v>
      </c>
      <c r="H5" s="64"/>
      <c r="I5" s="63" t="s">
        <v>11</v>
      </c>
      <c r="J5" s="64"/>
      <c r="K5" s="4" t="s">
        <v>12</v>
      </c>
      <c r="L5" s="4" t="s">
        <v>13</v>
      </c>
    </row>
    <row r="6" spans="1:12 16384:16384" ht="86.25" customHeight="1" x14ac:dyDescent="0.25">
      <c r="A6" s="59" t="s">
        <v>62</v>
      </c>
      <c r="B6" s="60"/>
      <c r="C6" s="35" t="s">
        <v>63</v>
      </c>
      <c r="D6" s="36"/>
      <c r="E6" s="36"/>
      <c r="F6" s="37"/>
      <c r="G6" s="12" t="s">
        <v>64</v>
      </c>
      <c r="H6" s="13"/>
      <c r="I6" s="35" t="s">
        <v>65</v>
      </c>
      <c r="J6" s="37"/>
      <c r="K6" s="6">
        <v>45323</v>
      </c>
      <c r="L6" s="6">
        <v>45473</v>
      </c>
    </row>
    <row r="7" spans="1:12 16384:16384" ht="86.25" customHeight="1" x14ac:dyDescent="0.25">
      <c r="A7" s="61"/>
      <c r="B7" s="62"/>
      <c r="C7" s="35" t="s">
        <v>66</v>
      </c>
      <c r="D7" s="36"/>
      <c r="E7" s="36"/>
      <c r="F7" s="37"/>
      <c r="G7" s="12" t="s">
        <v>67</v>
      </c>
      <c r="H7" s="13"/>
      <c r="I7" s="35" t="s">
        <v>65</v>
      </c>
      <c r="J7" s="37"/>
      <c r="K7" s="6">
        <v>45566</v>
      </c>
      <c r="L7" s="6">
        <v>45626</v>
      </c>
    </row>
    <row r="8" spans="1:12 16384:16384" ht="86.25" customHeight="1" x14ac:dyDescent="0.25">
      <c r="A8" s="59" t="s">
        <v>68</v>
      </c>
      <c r="B8" s="60"/>
      <c r="C8" s="35" t="s">
        <v>69</v>
      </c>
      <c r="D8" s="36"/>
      <c r="E8" s="36"/>
      <c r="F8" s="37"/>
      <c r="G8" s="12" t="s">
        <v>70</v>
      </c>
      <c r="H8" s="13"/>
      <c r="I8" s="35" t="s">
        <v>65</v>
      </c>
      <c r="J8" s="37"/>
      <c r="K8" s="6">
        <v>45566</v>
      </c>
      <c r="L8" s="6">
        <v>45626</v>
      </c>
    </row>
    <row r="9" spans="1:12 16384:16384" ht="86.25" customHeight="1" x14ac:dyDescent="0.25">
      <c r="A9" s="61"/>
      <c r="B9" s="62"/>
      <c r="C9" s="35" t="s">
        <v>71</v>
      </c>
      <c r="D9" s="36"/>
      <c r="E9" s="36"/>
      <c r="F9" s="37"/>
      <c r="G9" s="12" t="s">
        <v>72</v>
      </c>
      <c r="H9" s="13"/>
      <c r="I9" s="35" t="s">
        <v>23</v>
      </c>
      <c r="J9" s="37"/>
      <c r="K9" s="6">
        <v>45566</v>
      </c>
      <c r="L9" s="6">
        <v>45657</v>
      </c>
    </row>
    <row r="10" spans="1:12 16384:16384" ht="102" customHeight="1" x14ac:dyDescent="0.25">
      <c r="A10" s="59" t="s">
        <v>73</v>
      </c>
      <c r="B10" s="60"/>
      <c r="C10" s="35" t="s">
        <v>74</v>
      </c>
      <c r="D10" s="36"/>
      <c r="E10" s="36"/>
      <c r="F10" s="37"/>
      <c r="G10" s="12" t="s">
        <v>75</v>
      </c>
      <c r="H10" s="13"/>
      <c r="I10" s="35" t="s">
        <v>76</v>
      </c>
      <c r="J10" s="37"/>
      <c r="K10" s="6">
        <v>45566</v>
      </c>
      <c r="L10" s="6">
        <v>45657</v>
      </c>
    </row>
    <row r="11" spans="1:12 16384:16384" ht="102" customHeight="1" x14ac:dyDescent="0.25">
      <c r="A11" s="61"/>
      <c r="B11" s="62"/>
      <c r="C11" s="35" t="s">
        <v>77</v>
      </c>
      <c r="D11" s="36"/>
      <c r="E11" s="36"/>
      <c r="F11" s="37"/>
      <c r="G11" s="12" t="s">
        <v>78</v>
      </c>
      <c r="H11" s="13"/>
      <c r="I11" s="35" t="s">
        <v>20</v>
      </c>
      <c r="J11" s="37"/>
      <c r="K11" s="6">
        <v>45566</v>
      </c>
      <c r="L11" s="6">
        <v>45677</v>
      </c>
    </row>
  </sheetData>
  <mergeCells count="26">
    <mergeCell ref="A1:B1"/>
    <mergeCell ref="C1:J1"/>
    <mergeCell ref="K1:L1"/>
    <mergeCell ref="B2:K2"/>
    <mergeCell ref="L2:L4"/>
    <mergeCell ref="B3:K3"/>
    <mergeCell ref="B4:K4"/>
    <mergeCell ref="A5:B5"/>
    <mergeCell ref="C5:F5"/>
    <mergeCell ref="G5:H5"/>
    <mergeCell ref="I5:J5"/>
    <mergeCell ref="A6:B7"/>
    <mergeCell ref="C6:F6"/>
    <mergeCell ref="I6:J6"/>
    <mergeCell ref="C7:F7"/>
    <mergeCell ref="I7:J7"/>
    <mergeCell ref="A10:B11"/>
    <mergeCell ref="C10:F10"/>
    <mergeCell ref="I10:J10"/>
    <mergeCell ref="C11:F11"/>
    <mergeCell ref="I11:J11"/>
    <mergeCell ref="A8:B9"/>
    <mergeCell ref="C8:F8"/>
    <mergeCell ref="I8:J8"/>
    <mergeCell ref="C9:F9"/>
    <mergeCell ref="I9:J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1"/>
  <sheetViews>
    <sheetView workbookViewId="0">
      <selection activeCell="P7" sqref="P7"/>
    </sheetView>
  </sheetViews>
  <sheetFormatPr baseColWidth="10" defaultColWidth="11.5703125" defaultRowHeight="15" x14ac:dyDescent="0.25"/>
  <cols>
    <col min="1" max="1" width="15.85546875" style="2" customWidth="1"/>
    <col min="2" max="2" width="10.140625" style="2" customWidth="1"/>
    <col min="3" max="3" width="10.85546875" style="2" customWidth="1"/>
    <col min="4" max="5" width="9.5703125" style="2" customWidth="1"/>
    <col min="6" max="6" width="8" style="2" customWidth="1"/>
    <col min="7" max="7" width="11.5703125" style="2" customWidth="1"/>
    <col min="8" max="9" width="11.7109375" style="2" customWidth="1"/>
    <col min="10" max="10" width="8.42578125" style="2" customWidth="1"/>
    <col min="11" max="12" width="12.5703125" style="2" customWidth="1"/>
    <col min="13" max="16384" width="11.5703125" style="2"/>
  </cols>
  <sheetData>
    <row r="1" spans="1:12 16384:16384" ht="70.150000000000006" customHeight="1" x14ac:dyDescent="0.25">
      <c r="A1" s="40"/>
      <c r="B1" s="40"/>
      <c r="C1" s="41" t="s">
        <v>79</v>
      </c>
      <c r="D1" s="42"/>
      <c r="E1" s="42"/>
      <c r="F1" s="42"/>
      <c r="G1" s="42"/>
      <c r="H1" s="42"/>
      <c r="I1" s="42"/>
      <c r="J1" s="42"/>
      <c r="K1" s="40"/>
      <c r="L1" s="40"/>
      <c r="XFD1" s="1" t="s">
        <v>1</v>
      </c>
    </row>
    <row r="2" spans="1:12 16384:16384" ht="50.25" customHeight="1" x14ac:dyDescent="0.25">
      <c r="A2" s="3" t="s">
        <v>2</v>
      </c>
      <c r="B2" s="44" t="s">
        <v>80</v>
      </c>
      <c r="C2" s="45"/>
      <c r="D2" s="45"/>
      <c r="E2" s="45"/>
      <c r="F2" s="45"/>
      <c r="G2" s="45"/>
      <c r="H2" s="45"/>
      <c r="I2" s="45"/>
      <c r="J2" s="45"/>
      <c r="K2" s="46"/>
      <c r="L2" s="53"/>
    </row>
    <row r="3" spans="1:12 16384:16384" ht="50.25" customHeight="1" x14ac:dyDescent="0.25">
      <c r="A3" s="3" t="s">
        <v>4</v>
      </c>
      <c r="B3" s="43" t="s">
        <v>81</v>
      </c>
      <c r="C3" s="43"/>
      <c r="D3" s="43"/>
      <c r="E3" s="43"/>
      <c r="F3" s="43"/>
      <c r="G3" s="43"/>
      <c r="H3" s="43"/>
      <c r="I3" s="43"/>
      <c r="J3" s="43"/>
      <c r="K3" s="43"/>
      <c r="L3" s="54"/>
    </row>
    <row r="4" spans="1:12 16384:16384" ht="50.25" customHeight="1" x14ac:dyDescent="0.25">
      <c r="A4" s="3" t="s">
        <v>6</v>
      </c>
      <c r="B4" s="44" t="s">
        <v>82</v>
      </c>
      <c r="C4" s="45"/>
      <c r="D4" s="45"/>
      <c r="E4" s="45"/>
      <c r="F4" s="45"/>
      <c r="G4" s="45"/>
      <c r="H4" s="45"/>
      <c r="I4" s="45"/>
      <c r="J4" s="45"/>
      <c r="K4" s="46"/>
      <c r="L4" s="55"/>
    </row>
    <row r="5" spans="1:12 16384:16384" s="5" customFormat="1" ht="30.6" customHeight="1" x14ac:dyDescent="0.25">
      <c r="A5" s="39" t="s">
        <v>8</v>
      </c>
      <c r="B5" s="39"/>
      <c r="C5" s="39" t="s">
        <v>9</v>
      </c>
      <c r="D5" s="39"/>
      <c r="E5" s="39"/>
      <c r="F5" s="39"/>
      <c r="G5" s="39" t="s">
        <v>10</v>
      </c>
      <c r="H5" s="39"/>
      <c r="I5" s="39" t="s">
        <v>11</v>
      </c>
      <c r="J5" s="39"/>
      <c r="K5" s="4" t="s">
        <v>12</v>
      </c>
      <c r="L5" s="4" t="s">
        <v>13</v>
      </c>
    </row>
    <row r="6" spans="1:12 16384:16384" ht="73.5" customHeight="1" x14ac:dyDescent="0.25">
      <c r="A6" s="59" t="s">
        <v>83</v>
      </c>
      <c r="B6" s="60"/>
      <c r="C6" s="35" t="s">
        <v>84</v>
      </c>
      <c r="D6" s="36"/>
      <c r="E6" s="36"/>
      <c r="F6" s="37"/>
      <c r="G6" s="68" t="s">
        <v>85</v>
      </c>
      <c r="H6" s="68"/>
      <c r="I6" s="34" t="s">
        <v>23</v>
      </c>
      <c r="J6" s="34"/>
      <c r="K6" s="6">
        <v>45323</v>
      </c>
      <c r="L6" s="6">
        <v>45504</v>
      </c>
    </row>
    <row r="7" spans="1:12 16384:16384" ht="105" customHeight="1" x14ac:dyDescent="0.25">
      <c r="A7" s="61"/>
      <c r="B7" s="62"/>
      <c r="C7" s="35" t="s">
        <v>86</v>
      </c>
      <c r="D7" s="36"/>
      <c r="E7" s="36"/>
      <c r="F7" s="37"/>
      <c r="G7" s="68" t="s">
        <v>87</v>
      </c>
      <c r="H7" s="68"/>
      <c r="I7" s="34" t="s">
        <v>88</v>
      </c>
      <c r="J7" s="34"/>
      <c r="K7" s="6">
        <v>45292</v>
      </c>
      <c r="L7" s="6">
        <v>45657</v>
      </c>
    </row>
    <row r="8" spans="1:12 16384:16384" ht="84.75" customHeight="1" x14ac:dyDescent="0.25">
      <c r="A8" s="59" t="s">
        <v>89</v>
      </c>
      <c r="B8" s="60"/>
      <c r="C8" s="35" t="s">
        <v>90</v>
      </c>
      <c r="D8" s="36"/>
      <c r="E8" s="36"/>
      <c r="F8" s="37"/>
      <c r="G8" s="68" t="s">
        <v>91</v>
      </c>
      <c r="H8" s="68"/>
      <c r="I8" s="34" t="s">
        <v>92</v>
      </c>
      <c r="J8" s="34"/>
      <c r="K8" s="6">
        <v>45323</v>
      </c>
      <c r="L8" s="6">
        <v>45535</v>
      </c>
    </row>
    <row r="9" spans="1:12 16384:16384" ht="84.75" customHeight="1" x14ac:dyDescent="0.25">
      <c r="A9" s="61"/>
      <c r="B9" s="62"/>
      <c r="C9" s="35" t="s">
        <v>93</v>
      </c>
      <c r="D9" s="36"/>
      <c r="E9" s="36"/>
      <c r="F9" s="37"/>
      <c r="G9" s="68" t="s">
        <v>94</v>
      </c>
      <c r="H9" s="68"/>
      <c r="I9" s="34" t="s">
        <v>92</v>
      </c>
      <c r="J9" s="34"/>
      <c r="K9" s="6">
        <v>45323</v>
      </c>
      <c r="L9" s="6">
        <v>45657</v>
      </c>
    </row>
    <row r="10" spans="1:12 16384:16384" ht="91.5" customHeight="1" x14ac:dyDescent="0.25">
      <c r="A10" s="66" t="s">
        <v>95</v>
      </c>
      <c r="B10" s="67"/>
      <c r="C10" s="35" t="s">
        <v>96</v>
      </c>
      <c r="D10" s="36"/>
      <c r="E10" s="36"/>
      <c r="F10" s="37"/>
      <c r="G10" s="68" t="s">
        <v>97</v>
      </c>
      <c r="H10" s="68"/>
      <c r="I10" s="34" t="s">
        <v>20</v>
      </c>
      <c r="J10" s="34"/>
      <c r="K10" s="6">
        <v>45504</v>
      </c>
      <c r="L10" s="6">
        <v>45322</v>
      </c>
    </row>
    <row r="11" spans="1:12 16384:16384" ht="96.75" customHeight="1" x14ac:dyDescent="0.25">
      <c r="A11" s="66" t="s">
        <v>98</v>
      </c>
      <c r="B11" s="67"/>
      <c r="C11" s="35" t="s">
        <v>99</v>
      </c>
      <c r="D11" s="36"/>
      <c r="E11" s="36"/>
      <c r="F11" s="37"/>
      <c r="G11" s="68" t="s">
        <v>100</v>
      </c>
      <c r="H11" s="68"/>
      <c r="I11" s="34" t="s">
        <v>23</v>
      </c>
      <c r="J11" s="34"/>
      <c r="K11" s="6">
        <v>45323</v>
      </c>
      <c r="L11" s="6">
        <v>45657</v>
      </c>
    </row>
  </sheetData>
  <mergeCells count="33">
    <mergeCell ref="A1:B1"/>
    <mergeCell ref="C1:J1"/>
    <mergeCell ref="K1:L1"/>
    <mergeCell ref="B2:K2"/>
    <mergeCell ref="L2:L4"/>
    <mergeCell ref="B3:K3"/>
    <mergeCell ref="B4:K4"/>
    <mergeCell ref="A5:B5"/>
    <mergeCell ref="C5:F5"/>
    <mergeCell ref="G5:H5"/>
    <mergeCell ref="I5:J5"/>
    <mergeCell ref="A6:B7"/>
    <mergeCell ref="C6:F6"/>
    <mergeCell ref="G6:H6"/>
    <mergeCell ref="I6:J6"/>
    <mergeCell ref="C7:F7"/>
    <mergeCell ref="G7:H7"/>
    <mergeCell ref="I7:J7"/>
    <mergeCell ref="A8:B9"/>
    <mergeCell ref="C8:F8"/>
    <mergeCell ref="G8:H8"/>
    <mergeCell ref="I8:J8"/>
    <mergeCell ref="C9:F9"/>
    <mergeCell ref="G9:H9"/>
    <mergeCell ref="I9:J9"/>
    <mergeCell ref="A10:B10"/>
    <mergeCell ref="C10:F10"/>
    <mergeCell ref="G10:H10"/>
    <mergeCell ref="I10:J10"/>
    <mergeCell ref="A11:B11"/>
    <mergeCell ref="C11:F11"/>
    <mergeCell ref="G11:H11"/>
    <mergeCell ref="I11:J1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3"/>
  <sheetViews>
    <sheetView workbookViewId="0">
      <selection activeCell="L5" sqref="L5"/>
    </sheetView>
  </sheetViews>
  <sheetFormatPr baseColWidth="10" defaultColWidth="11.5703125" defaultRowHeight="15" x14ac:dyDescent="0.25"/>
  <cols>
    <col min="1" max="1" width="14.42578125" style="2" customWidth="1"/>
    <col min="2" max="6" width="9.28515625" style="2" customWidth="1"/>
    <col min="7" max="7" width="11.5703125" style="2" customWidth="1"/>
    <col min="8" max="8" width="11.140625" style="2" customWidth="1"/>
    <col min="9" max="9" width="11.7109375" style="2" customWidth="1"/>
    <col min="10" max="10" width="13.85546875" style="2" customWidth="1"/>
    <col min="11" max="12" width="11.5703125" style="2" customWidth="1"/>
    <col min="13" max="16384" width="11.5703125" style="2"/>
  </cols>
  <sheetData>
    <row r="1" spans="1:12 16384:16384" ht="70.150000000000006" customHeight="1" x14ac:dyDescent="0.25">
      <c r="A1" s="40"/>
      <c r="B1" s="40"/>
      <c r="C1" s="41" t="s">
        <v>101</v>
      </c>
      <c r="D1" s="42"/>
      <c r="E1" s="42"/>
      <c r="F1" s="42"/>
      <c r="G1" s="42"/>
      <c r="H1" s="42"/>
      <c r="I1" s="42"/>
      <c r="J1" s="42"/>
      <c r="K1" s="40"/>
      <c r="L1" s="40"/>
      <c r="XFD1" s="1" t="s">
        <v>1</v>
      </c>
    </row>
    <row r="2" spans="1:12 16384:16384" ht="52.5" customHeight="1" x14ac:dyDescent="0.25">
      <c r="A2" s="3" t="s">
        <v>2</v>
      </c>
      <c r="B2" s="43" t="s">
        <v>102</v>
      </c>
      <c r="C2" s="43"/>
      <c r="D2" s="43"/>
      <c r="E2" s="43"/>
      <c r="F2" s="43"/>
      <c r="G2" s="43"/>
      <c r="H2" s="43"/>
      <c r="I2" s="43"/>
      <c r="J2" s="43"/>
      <c r="K2" s="43"/>
      <c r="L2" s="53" t="s">
        <v>298</v>
      </c>
    </row>
    <row r="3" spans="1:12 16384:16384" ht="52.5" customHeight="1" x14ac:dyDescent="0.25">
      <c r="A3" s="3" t="s">
        <v>4</v>
      </c>
      <c r="B3" s="43" t="s">
        <v>103</v>
      </c>
      <c r="C3" s="43"/>
      <c r="D3" s="43"/>
      <c r="E3" s="43"/>
      <c r="F3" s="43"/>
      <c r="G3" s="43"/>
      <c r="H3" s="43"/>
      <c r="I3" s="43"/>
      <c r="J3" s="43"/>
      <c r="K3" s="43"/>
      <c r="L3" s="54"/>
    </row>
    <row r="4" spans="1:12 16384:16384" ht="54" customHeight="1" x14ac:dyDescent="0.25">
      <c r="A4" s="3" t="s">
        <v>6</v>
      </c>
      <c r="B4" s="44" t="s">
        <v>104</v>
      </c>
      <c r="C4" s="45"/>
      <c r="D4" s="45"/>
      <c r="E4" s="45"/>
      <c r="F4" s="45"/>
      <c r="G4" s="45"/>
      <c r="H4" s="45"/>
      <c r="I4" s="45"/>
      <c r="J4" s="45"/>
      <c r="K4" s="46"/>
      <c r="L4" s="55"/>
    </row>
    <row r="5" spans="1:12 16384:16384" s="5" customFormat="1" ht="30.6" customHeight="1" x14ac:dyDescent="0.25">
      <c r="A5" s="39" t="s">
        <v>8</v>
      </c>
      <c r="B5" s="39"/>
      <c r="C5" s="39" t="s">
        <v>9</v>
      </c>
      <c r="D5" s="39"/>
      <c r="E5" s="39"/>
      <c r="F5" s="39"/>
      <c r="G5" s="39" t="s">
        <v>10</v>
      </c>
      <c r="H5" s="39"/>
      <c r="I5" s="39" t="s">
        <v>11</v>
      </c>
      <c r="J5" s="39"/>
      <c r="K5" s="4" t="s">
        <v>12</v>
      </c>
      <c r="L5" s="4" t="s">
        <v>13</v>
      </c>
    </row>
    <row r="6" spans="1:12 16384:16384" ht="71.25" customHeight="1" x14ac:dyDescent="0.25">
      <c r="A6" s="59" t="s">
        <v>105</v>
      </c>
      <c r="B6" s="60"/>
      <c r="C6" s="35" t="s">
        <v>106</v>
      </c>
      <c r="D6" s="36"/>
      <c r="E6" s="36"/>
      <c r="F6" s="37"/>
      <c r="G6" s="35" t="s">
        <v>107</v>
      </c>
      <c r="H6" s="37"/>
      <c r="I6" s="34" t="s">
        <v>108</v>
      </c>
      <c r="J6" s="34"/>
      <c r="K6" s="6">
        <v>45292</v>
      </c>
      <c r="L6" s="6">
        <v>45322</v>
      </c>
    </row>
    <row r="7" spans="1:12 16384:16384" ht="71.25" customHeight="1" x14ac:dyDescent="0.25">
      <c r="A7" s="69"/>
      <c r="B7" s="70"/>
      <c r="C7" s="35" t="s">
        <v>109</v>
      </c>
      <c r="D7" s="36"/>
      <c r="E7" s="36"/>
      <c r="F7" s="37"/>
      <c r="G7" s="35" t="s">
        <v>110</v>
      </c>
      <c r="H7" s="37"/>
      <c r="I7" s="34" t="s">
        <v>20</v>
      </c>
      <c r="J7" s="34"/>
      <c r="K7" s="6">
        <v>45292</v>
      </c>
      <c r="L7" s="6">
        <v>45322</v>
      </c>
    </row>
    <row r="8" spans="1:12 16384:16384" ht="82.5" customHeight="1" x14ac:dyDescent="0.25">
      <c r="A8" s="69"/>
      <c r="B8" s="70"/>
      <c r="C8" s="35" t="s">
        <v>111</v>
      </c>
      <c r="D8" s="36"/>
      <c r="E8" s="36"/>
      <c r="F8" s="37"/>
      <c r="G8" s="35" t="s">
        <v>112</v>
      </c>
      <c r="H8" s="37"/>
      <c r="I8" s="34" t="s">
        <v>113</v>
      </c>
      <c r="J8" s="34"/>
      <c r="K8" s="6">
        <v>45292</v>
      </c>
      <c r="L8" s="6">
        <v>45688</v>
      </c>
    </row>
    <row r="9" spans="1:12 16384:16384" ht="93" customHeight="1" x14ac:dyDescent="0.25">
      <c r="A9" s="61"/>
      <c r="B9" s="62"/>
      <c r="C9" s="35" t="s">
        <v>114</v>
      </c>
      <c r="D9" s="36"/>
      <c r="E9" s="36"/>
      <c r="F9" s="37"/>
      <c r="G9" s="35" t="s">
        <v>115</v>
      </c>
      <c r="H9" s="37"/>
      <c r="I9" s="34" t="s">
        <v>108</v>
      </c>
      <c r="J9" s="34"/>
      <c r="K9" s="6">
        <v>45292</v>
      </c>
      <c r="L9" s="6">
        <v>45688</v>
      </c>
    </row>
    <row r="10" spans="1:12 16384:16384" ht="73.900000000000006" customHeight="1" x14ac:dyDescent="0.25">
      <c r="A10" s="59" t="s">
        <v>116</v>
      </c>
      <c r="B10" s="60"/>
      <c r="C10" s="35" t="s">
        <v>117</v>
      </c>
      <c r="D10" s="36"/>
      <c r="E10" s="36"/>
      <c r="F10" s="37"/>
      <c r="G10" s="35" t="s">
        <v>118</v>
      </c>
      <c r="H10" s="37"/>
      <c r="I10" s="34" t="s">
        <v>23</v>
      </c>
      <c r="J10" s="34"/>
      <c r="K10" s="6">
        <v>45292</v>
      </c>
      <c r="L10" s="6">
        <v>45657</v>
      </c>
    </row>
    <row r="11" spans="1:12 16384:16384" ht="72" customHeight="1" x14ac:dyDescent="0.25">
      <c r="A11" s="48" t="s">
        <v>119</v>
      </c>
      <c r="B11" s="49"/>
      <c r="C11" s="35" t="s">
        <v>120</v>
      </c>
      <c r="D11" s="36"/>
      <c r="E11" s="36"/>
      <c r="F11" s="37"/>
      <c r="G11" s="35" t="s">
        <v>121</v>
      </c>
      <c r="H11" s="37"/>
      <c r="I11" s="34" t="s">
        <v>23</v>
      </c>
      <c r="J11" s="34"/>
      <c r="K11" s="6">
        <v>45323</v>
      </c>
      <c r="L11" s="6">
        <v>45657</v>
      </c>
    </row>
    <row r="12" spans="1:12 16384:16384" ht="72" customHeight="1" x14ac:dyDescent="0.25">
      <c r="A12" s="48" t="s">
        <v>122</v>
      </c>
      <c r="B12" s="49"/>
      <c r="C12" s="35" t="s">
        <v>123</v>
      </c>
      <c r="D12" s="36"/>
      <c r="E12" s="36"/>
      <c r="F12" s="37"/>
      <c r="G12" s="35" t="s">
        <v>124</v>
      </c>
      <c r="H12" s="37"/>
      <c r="I12" s="34" t="s">
        <v>23</v>
      </c>
      <c r="J12" s="34"/>
      <c r="K12" s="6">
        <v>45292</v>
      </c>
      <c r="L12" s="6">
        <v>45657</v>
      </c>
    </row>
    <row r="13" spans="1:12 16384:16384" ht="81.75" customHeight="1" x14ac:dyDescent="0.25">
      <c r="A13" s="48" t="s">
        <v>125</v>
      </c>
      <c r="B13" s="49"/>
      <c r="C13" s="35" t="s">
        <v>96</v>
      </c>
      <c r="D13" s="36"/>
      <c r="E13" s="36"/>
      <c r="F13" s="37"/>
      <c r="G13" s="35" t="s">
        <v>97</v>
      </c>
      <c r="H13" s="37"/>
      <c r="I13" s="34" t="s">
        <v>20</v>
      </c>
      <c r="J13" s="34"/>
      <c r="K13" s="6">
        <v>45474</v>
      </c>
      <c r="L13" s="6">
        <v>45688</v>
      </c>
    </row>
  </sheetData>
  <mergeCells count="40">
    <mergeCell ref="A1:B1"/>
    <mergeCell ref="C1:J1"/>
    <mergeCell ref="K1:L1"/>
    <mergeCell ref="B2:K2"/>
    <mergeCell ref="L2:L4"/>
    <mergeCell ref="B3:K3"/>
    <mergeCell ref="B4:K4"/>
    <mergeCell ref="A5:B5"/>
    <mergeCell ref="C5:F5"/>
    <mergeCell ref="G5:H5"/>
    <mergeCell ref="I5:J5"/>
    <mergeCell ref="A6:B9"/>
    <mergeCell ref="C6:F6"/>
    <mergeCell ref="G6:H6"/>
    <mergeCell ref="I6:J6"/>
    <mergeCell ref="C7:F7"/>
    <mergeCell ref="G7:H7"/>
    <mergeCell ref="I7:J7"/>
    <mergeCell ref="C8:F8"/>
    <mergeCell ref="G8:H8"/>
    <mergeCell ref="I8:J8"/>
    <mergeCell ref="C9:F9"/>
    <mergeCell ref="G9:H9"/>
    <mergeCell ref="I9:J9"/>
    <mergeCell ref="A10:B10"/>
    <mergeCell ref="C10:F10"/>
    <mergeCell ref="G10:H10"/>
    <mergeCell ref="I10:J10"/>
    <mergeCell ref="A11:B11"/>
    <mergeCell ref="C11:F11"/>
    <mergeCell ref="G11:H11"/>
    <mergeCell ref="I11:J11"/>
    <mergeCell ref="A12:B12"/>
    <mergeCell ref="C12:F12"/>
    <mergeCell ref="G12:H12"/>
    <mergeCell ref="I12:J12"/>
    <mergeCell ref="A13:B13"/>
    <mergeCell ref="C13:F13"/>
    <mergeCell ref="G13:H13"/>
    <mergeCell ref="I13:J1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
  <sheetViews>
    <sheetView topLeftCell="A4" workbookViewId="0">
      <selection activeCell="P6" sqref="P6"/>
    </sheetView>
  </sheetViews>
  <sheetFormatPr baseColWidth="10" defaultColWidth="11.5703125" defaultRowHeight="15" x14ac:dyDescent="0.25"/>
  <cols>
    <col min="1" max="1" width="14.5703125" style="2" customWidth="1"/>
    <col min="2" max="2" width="9.140625" style="2" customWidth="1"/>
    <col min="3" max="6" width="8.28515625" style="2" customWidth="1"/>
    <col min="7" max="7" width="11.5703125" style="2" customWidth="1"/>
    <col min="8" max="8" width="13.28515625" style="2" customWidth="1"/>
    <col min="9" max="9" width="13.85546875" style="2" customWidth="1"/>
    <col min="10" max="10" width="11.7109375" style="2" customWidth="1"/>
    <col min="11" max="12" width="12.5703125" style="2" customWidth="1"/>
    <col min="13" max="16384" width="11.5703125" style="2"/>
  </cols>
  <sheetData>
    <row r="1" spans="1:12 16384:16384" ht="70.150000000000006" customHeight="1" x14ac:dyDescent="0.25">
      <c r="A1" s="40"/>
      <c r="B1" s="40"/>
      <c r="C1" s="41" t="s">
        <v>126</v>
      </c>
      <c r="D1" s="42"/>
      <c r="E1" s="42"/>
      <c r="F1" s="42"/>
      <c r="G1" s="42"/>
      <c r="H1" s="42"/>
      <c r="I1" s="42"/>
      <c r="J1" s="42"/>
      <c r="K1" s="40"/>
      <c r="L1" s="40"/>
      <c r="XFD1" s="1" t="s">
        <v>1</v>
      </c>
    </row>
    <row r="2" spans="1:12 16384:16384" ht="61.5" customHeight="1" x14ac:dyDescent="0.25">
      <c r="A2" s="3" t="s">
        <v>2</v>
      </c>
      <c r="B2" s="43" t="s">
        <v>127</v>
      </c>
      <c r="C2" s="43"/>
      <c r="D2" s="43"/>
      <c r="E2" s="43"/>
      <c r="F2" s="43"/>
      <c r="G2" s="43"/>
      <c r="H2" s="43"/>
      <c r="I2" s="43"/>
      <c r="J2" s="43"/>
      <c r="K2" s="43"/>
      <c r="L2" s="53" t="s">
        <v>298</v>
      </c>
    </row>
    <row r="3" spans="1:12 16384:16384" ht="61.5" customHeight="1" x14ac:dyDescent="0.25">
      <c r="A3" s="3" t="s">
        <v>4</v>
      </c>
      <c r="B3" s="43" t="s">
        <v>128</v>
      </c>
      <c r="C3" s="43"/>
      <c r="D3" s="43"/>
      <c r="E3" s="43"/>
      <c r="F3" s="43"/>
      <c r="G3" s="43"/>
      <c r="H3" s="43"/>
      <c r="I3" s="43"/>
      <c r="J3" s="43"/>
      <c r="K3" s="43"/>
      <c r="L3" s="54"/>
    </row>
    <row r="4" spans="1:12 16384:16384" ht="61.5" customHeight="1" x14ac:dyDescent="0.25">
      <c r="A4" s="3" t="s">
        <v>6</v>
      </c>
      <c r="B4" s="44" t="s">
        <v>129</v>
      </c>
      <c r="C4" s="45"/>
      <c r="D4" s="45"/>
      <c r="E4" s="45"/>
      <c r="F4" s="45"/>
      <c r="G4" s="45"/>
      <c r="H4" s="45"/>
      <c r="I4" s="45"/>
      <c r="J4" s="45"/>
      <c r="K4" s="46"/>
      <c r="L4" s="55"/>
    </row>
    <row r="5" spans="1:12 16384:16384" s="5" customFormat="1" ht="31.5" customHeight="1" x14ac:dyDescent="0.25">
      <c r="A5" s="39" t="s">
        <v>8</v>
      </c>
      <c r="B5" s="39"/>
      <c r="C5" s="39" t="s">
        <v>9</v>
      </c>
      <c r="D5" s="39"/>
      <c r="E5" s="39"/>
      <c r="F5" s="39"/>
      <c r="G5" s="39" t="s">
        <v>10</v>
      </c>
      <c r="H5" s="39"/>
      <c r="I5" s="39" t="s">
        <v>11</v>
      </c>
      <c r="J5" s="39"/>
      <c r="K5" s="4" t="s">
        <v>12</v>
      </c>
      <c r="L5" s="4" t="s">
        <v>13</v>
      </c>
    </row>
    <row r="6" spans="1:12 16384:16384" ht="141.75" customHeight="1" x14ac:dyDescent="0.25">
      <c r="A6" s="35" t="s">
        <v>130</v>
      </c>
      <c r="B6" s="37"/>
      <c r="C6" s="68" t="s">
        <v>131</v>
      </c>
      <c r="D6" s="68"/>
      <c r="E6" s="68"/>
      <c r="F6" s="68"/>
      <c r="G6" s="68" t="s">
        <v>132</v>
      </c>
      <c r="H6" s="68"/>
      <c r="I6" s="34" t="s">
        <v>92</v>
      </c>
      <c r="J6" s="34"/>
      <c r="K6" s="6">
        <v>45323</v>
      </c>
      <c r="L6" s="6">
        <v>45657</v>
      </c>
    </row>
  </sheetData>
  <mergeCells count="15">
    <mergeCell ref="A1:B1"/>
    <mergeCell ref="C1:J1"/>
    <mergeCell ref="K1:L1"/>
    <mergeCell ref="B2:K2"/>
    <mergeCell ref="L2:L4"/>
    <mergeCell ref="B3:K3"/>
    <mergeCell ref="B4:K4"/>
    <mergeCell ref="A5:B5"/>
    <mergeCell ref="C5:F5"/>
    <mergeCell ref="G5:H5"/>
    <mergeCell ref="I5:J5"/>
    <mergeCell ref="A6:B6"/>
    <mergeCell ref="C6:F6"/>
    <mergeCell ref="G6:H6"/>
    <mergeCell ref="I6:J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048543"/>
  <sheetViews>
    <sheetView tabSelected="1" workbookViewId="0">
      <selection activeCell="AC25" sqref="AC25"/>
    </sheetView>
  </sheetViews>
  <sheetFormatPr baseColWidth="10" defaultColWidth="11.5703125" defaultRowHeight="12.75" x14ac:dyDescent="0.25"/>
  <cols>
    <col min="1" max="1" width="13.7109375" style="14" customWidth="1"/>
    <col min="2" max="2" width="11.7109375" style="14" customWidth="1"/>
    <col min="3" max="4" width="10.85546875" style="14" customWidth="1"/>
    <col min="5" max="5" width="13.140625" style="14" customWidth="1"/>
    <col min="6" max="6" width="32.42578125" style="14" hidden="1" customWidth="1"/>
    <col min="7" max="7" width="25.28515625" style="14" hidden="1" customWidth="1"/>
    <col min="8" max="8" width="17.5703125" style="14" hidden="1" customWidth="1"/>
    <col min="9" max="9" width="7.85546875" style="14" hidden="1" customWidth="1"/>
    <col min="10" max="10" width="17.5703125" style="29" hidden="1" customWidth="1"/>
    <col min="11" max="11" width="7.85546875" style="14" hidden="1" customWidth="1"/>
    <col min="12" max="12" width="17.5703125" style="14" hidden="1" customWidth="1"/>
    <col min="13" max="13" width="32.42578125" style="14" customWidth="1"/>
    <col min="14" max="15" width="11.85546875" style="29" hidden="1" customWidth="1"/>
    <col min="16" max="16" width="10.85546875" style="29" hidden="1" customWidth="1"/>
    <col min="17" max="17" width="12" style="29" hidden="1" customWidth="1"/>
    <col min="18" max="20" width="11.5703125" style="29" hidden="1" customWidth="1"/>
    <col min="21" max="21" width="11.7109375" style="29" hidden="1" customWidth="1"/>
    <col min="22" max="22" width="14.42578125" style="14" hidden="1" customWidth="1"/>
    <col min="23" max="23" width="13.85546875" style="14" hidden="1" customWidth="1"/>
    <col min="24" max="24" width="7.5703125" style="14" hidden="1" customWidth="1"/>
    <col min="25" max="26" width="16" style="14" hidden="1" customWidth="1"/>
    <col min="27" max="27" width="15.85546875" style="14" hidden="1" customWidth="1"/>
    <col min="28" max="28" width="20.5703125" style="14" hidden="1" customWidth="1"/>
    <col min="29" max="29" width="41.140625" style="14" customWidth="1"/>
    <col min="30" max="30" width="26.5703125" style="14" customWidth="1"/>
    <col min="31" max="32" width="16.85546875" style="14" customWidth="1"/>
    <col min="33" max="33" width="12.7109375" style="14" customWidth="1"/>
    <col min="34" max="34" width="33.42578125" style="14" customWidth="1"/>
    <col min="35" max="36" width="12.5703125" style="14" customWidth="1"/>
    <col min="37" max="16384" width="11.5703125" style="14"/>
  </cols>
  <sheetData>
    <row r="1" spans="1:36 16384:16384" ht="70.150000000000006" customHeight="1" x14ac:dyDescent="0.25">
      <c r="A1" s="92"/>
      <c r="B1" s="93"/>
      <c r="C1" s="94" t="s">
        <v>133</v>
      </c>
      <c r="D1" s="95"/>
      <c r="E1" s="95"/>
      <c r="F1" s="95"/>
      <c r="G1" s="95"/>
      <c r="H1" s="95"/>
      <c r="I1" s="95"/>
      <c r="J1" s="95"/>
      <c r="K1" s="95"/>
      <c r="L1" s="95"/>
      <c r="M1" s="95" t="s">
        <v>134</v>
      </c>
      <c r="N1" s="95"/>
      <c r="O1" s="95"/>
      <c r="P1" s="95"/>
      <c r="Q1" s="95"/>
      <c r="R1" s="95"/>
      <c r="S1" s="95"/>
      <c r="T1" s="95"/>
      <c r="U1" s="95"/>
      <c r="V1" s="95"/>
      <c r="W1" s="95"/>
      <c r="X1" s="95"/>
      <c r="Y1" s="95"/>
      <c r="Z1" s="95"/>
      <c r="AA1" s="95"/>
      <c r="AB1" s="95"/>
      <c r="AC1" s="96" t="s">
        <v>135</v>
      </c>
      <c r="AD1" s="97"/>
      <c r="AE1" s="97"/>
      <c r="AF1" s="97"/>
      <c r="AG1" s="97"/>
      <c r="AH1" s="97"/>
      <c r="AI1" s="97"/>
      <c r="AJ1" s="94"/>
      <c r="XFD1" s="1" t="s">
        <v>1</v>
      </c>
    </row>
    <row r="2" spans="1:36 16384:16384" s="15" customFormat="1" ht="16.5" customHeight="1" x14ac:dyDescent="0.25">
      <c r="A2" s="90" t="s">
        <v>136</v>
      </c>
      <c r="B2" s="90"/>
      <c r="C2" s="90"/>
      <c r="D2" s="90"/>
      <c r="E2" s="90"/>
      <c r="F2" s="90"/>
      <c r="G2" s="90"/>
      <c r="H2" s="90"/>
      <c r="I2" s="90"/>
      <c r="J2" s="90"/>
      <c r="K2" s="90"/>
      <c r="L2" s="90"/>
      <c r="M2" s="85" t="s">
        <v>137</v>
      </c>
      <c r="N2" s="86"/>
      <c r="O2" s="86"/>
      <c r="P2" s="86"/>
      <c r="Q2" s="86"/>
      <c r="R2" s="86"/>
      <c r="S2" s="86"/>
      <c r="T2" s="86"/>
      <c r="U2" s="86"/>
      <c r="V2" s="86"/>
      <c r="W2" s="86"/>
      <c r="X2" s="86"/>
      <c r="Y2" s="86"/>
      <c r="Z2" s="86"/>
      <c r="AA2" s="86"/>
      <c r="AB2" s="87"/>
      <c r="AC2" s="83" t="s">
        <v>138</v>
      </c>
      <c r="AD2" s="98"/>
      <c r="AE2" s="98"/>
      <c r="AF2" s="98"/>
      <c r="AG2" s="98"/>
      <c r="AH2" s="98"/>
      <c r="AI2" s="98"/>
      <c r="AJ2" s="84"/>
    </row>
    <row r="3" spans="1:36 16384:16384" s="15" customFormat="1" ht="16.5" customHeight="1" x14ac:dyDescent="0.25">
      <c r="A3" s="90" t="s">
        <v>139</v>
      </c>
      <c r="B3" s="90"/>
      <c r="C3" s="90" t="s">
        <v>140</v>
      </c>
      <c r="D3" s="90"/>
      <c r="E3" s="90"/>
      <c r="F3" s="90" t="s">
        <v>141</v>
      </c>
      <c r="G3" s="90" t="s">
        <v>142</v>
      </c>
      <c r="H3" s="90" t="s">
        <v>143</v>
      </c>
      <c r="I3" s="90" t="s">
        <v>144</v>
      </c>
      <c r="J3" s="90" t="s">
        <v>145</v>
      </c>
      <c r="K3" s="90" t="s">
        <v>144</v>
      </c>
      <c r="L3" s="90" t="s">
        <v>146</v>
      </c>
      <c r="M3" s="91" t="s">
        <v>147</v>
      </c>
      <c r="N3" s="91" t="s">
        <v>148</v>
      </c>
      <c r="O3" s="91"/>
      <c r="P3" s="85" t="s">
        <v>149</v>
      </c>
      <c r="Q3" s="86"/>
      <c r="R3" s="87"/>
      <c r="S3" s="85" t="s">
        <v>150</v>
      </c>
      <c r="T3" s="86"/>
      <c r="U3" s="87"/>
      <c r="V3" s="81" t="s">
        <v>151</v>
      </c>
      <c r="W3" s="81" t="s">
        <v>152</v>
      </c>
      <c r="X3" s="81" t="s">
        <v>144</v>
      </c>
      <c r="Y3" s="88" t="s">
        <v>153</v>
      </c>
      <c r="Z3" s="89"/>
      <c r="AA3" s="81" t="s">
        <v>154</v>
      </c>
      <c r="AB3" s="81" t="s">
        <v>155</v>
      </c>
      <c r="AC3" s="80" t="s">
        <v>156</v>
      </c>
      <c r="AD3" s="80" t="s">
        <v>11</v>
      </c>
      <c r="AE3" s="80" t="s">
        <v>157</v>
      </c>
      <c r="AF3" s="80" t="s">
        <v>158</v>
      </c>
      <c r="AG3" s="83" t="s">
        <v>159</v>
      </c>
      <c r="AH3" s="84"/>
      <c r="AI3" s="80" t="s">
        <v>41</v>
      </c>
      <c r="AJ3" s="80"/>
    </row>
    <row r="4" spans="1:36 16384:16384" s="15" customFormat="1" ht="38.450000000000003" customHeight="1" x14ac:dyDescent="0.25">
      <c r="A4" s="90"/>
      <c r="B4" s="90"/>
      <c r="C4" s="90"/>
      <c r="D4" s="90"/>
      <c r="E4" s="90"/>
      <c r="F4" s="90"/>
      <c r="G4" s="90"/>
      <c r="H4" s="90"/>
      <c r="I4" s="90"/>
      <c r="J4" s="90"/>
      <c r="K4" s="90"/>
      <c r="L4" s="90"/>
      <c r="M4" s="91"/>
      <c r="N4" s="16" t="s">
        <v>160</v>
      </c>
      <c r="O4" s="16" t="s">
        <v>161</v>
      </c>
      <c r="P4" s="16" t="s">
        <v>162</v>
      </c>
      <c r="Q4" s="16" t="s">
        <v>163</v>
      </c>
      <c r="R4" s="16" t="s">
        <v>164</v>
      </c>
      <c r="S4" s="16" t="s">
        <v>165</v>
      </c>
      <c r="T4" s="16" t="s">
        <v>166</v>
      </c>
      <c r="U4" s="16" t="s">
        <v>167</v>
      </c>
      <c r="V4" s="82"/>
      <c r="W4" s="82"/>
      <c r="X4" s="82"/>
      <c r="Y4" s="16" t="s">
        <v>168</v>
      </c>
      <c r="Z4" s="16" t="s">
        <v>169</v>
      </c>
      <c r="AA4" s="82"/>
      <c r="AB4" s="82"/>
      <c r="AC4" s="80"/>
      <c r="AD4" s="80"/>
      <c r="AE4" s="80"/>
      <c r="AF4" s="80"/>
      <c r="AG4" s="17" t="s">
        <v>170</v>
      </c>
      <c r="AH4" s="18"/>
      <c r="AI4" s="80"/>
      <c r="AJ4" s="80"/>
    </row>
    <row r="5" spans="1:36 16384:16384" ht="93.75" customHeight="1" x14ac:dyDescent="0.25">
      <c r="A5" s="71" t="s">
        <v>171</v>
      </c>
      <c r="B5" s="72"/>
      <c r="C5" s="73" t="s">
        <v>172</v>
      </c>
      <c r="D5" s="74"/>
      <c r="E5" s="75"/>
      <c r="F5" s="19" t="s">
        <v>173</v>
      </c>
      <c r="G5" s="19" t="s">
        <v>174</v>
      </c>
      <c r="H5" s="20" t="str">
        <f t="shared" ref="H5:H22" si="0">IF(G5="Máximo dos (2) veces por año.","Muy Baja",IF(G5="Entre tres (3) y veinticuatro (24) veces por año.","Baja",IF(G5="Entre veinticinco (25) y quinientas (500) veces por año.","Media / Moderada", IF(G5="Entre quinientas una (501) y cinco mil (5000) veces por año.", "Alta", IF(G5="Más de cinco mil (5000) veces por año.", "Muy Alta", "-")))))</f>
        <v>Media / Moderada</v>
      </c>
      <c r="I5" s="20">
        <f>IF(H5="Muy baja",20,IF(H5="Baja",40, IF(H5="Media / Moderada",60, IF(H5="Alta","80", IF(H5="Muy Alta", 100, "-")))))</f>
        <v>60</v>
      </c>
      <c r="J5" s="21" t="s">
        <v>175</v>
      </c>
      <c r="K5" s="20" t="str">
        <f>IF(J5="Leve",20,IF(J5="Menor",40, IF(J5="Moderado",60, IF(J5="Mayor","80", IF(J5="Catastrófico", 100, "-")))))</f>
        <v>80</v>
      </c>
      <c r="L5" s="21" t="str">
        <f t="shared" ref="L5:L22" si="1">IF(AND(H5="Muy baja",J5="Leve"), "Zona Baja",IF(AND(H5="Muy baja",J5="Menor"), "Zona Baja",IF(AND(H5="Muy baja",J5="Moderado"), "Zona Moderada",IF(AND(H5="Muy baja",J5="Mayor"), "Zona Alta",IF(AND(H5="Muy baja",J5="Catastrófico"), "Zona Extrema",IF(AND(H5="Baja",J5="Leve"), "Zona Baja",IF(AND(H5="Baja",J5="Menor"), "Zona Moderada",IF(AND(H5="Baja",J5="Moderado"), "Zona Moderada",IF(AND(H5="Baja",J5="Mayor"), "Zona Alta",IF(AND(H5="Baja",J5="Catastrófico"), "Zona Extrema",IF(AND(H5="Media / Moderada",J5="Leve"), "Zona Moderada",IF(AND(H5="Media / Moderada",J5="Menor"), "Zona Moderada",IF(AND(H5="Media / Moderada",J5="Moderado"), "Zona Moderada", IF(AND(H5="Media / Moderada",J5="Mayor"), "Zona Alta",IF(AND(H5="Media / Moderada",J5="Catastrófico"), "Zona Extrema",IF(AND(H5="Alta",J5="Leve"), "Zona Moderada",IF(AND(H5="Alta",J5="Menor"), "Zona Moderada",IF(AND(H5="Alta",J5="Moderado"), "Zona Alta",IF(AND(H5="Alta",J5="Mayor"), "Zona Alta",IF(AND(H5="Alta",J5="Catastrófico"), "Zona Extrema",IF(AND(H5="Muy Alta",J5="Leve"), "Zona Alta",IF(AND(H5="Muy Alta",J5="Menor"), "Zona Alta",IF(AND(H5="Muy Alta",J5="Moderado"), "Zona Alta",IF(AND(H5="Muy Alta",J5="Mayor"), "Zona Alta",IF(AND(H5="Muy Alta",J5="Catastrófico"), "Zona Extrema","-")))))))))))))))))))))))))</f>
        <v>Zona Alta</v>
      </c>
      <c r="M5" s="22" t="s">
        <v>176</v>
      </c>
      <c r="N5" s="20" t="s">
        <v>177</v>
      </c>
      <c r="O5" s="20" t="s">
        <v>178</v>
      </c>
      <c r="P5" s="20" t="s">
        <v>179</v>
      </c>
      <c r="Q5" s="20" t="s">
        <v>180</v>
      </c>
      <c r="R5" s="23">
        <f>IF(AND(P5="Preventivo
25%",Q5="Manual
15%"),40%,IF(AND(P5="Preventivo
25%",Q5="Automático
25%"),50%,IF(AND(P5="Detectivo
15%",Q5="Manual
15%"),30%,IF(AND(P5="Detectivo
15%",Q5="Automático
25%"),40%,IF(AND(P5="Correctivo
10%",Q5="Manual
15%"),25%,IF(AND(P5="Correctivo
10%",Q5="Automático
25%"),35%,"-"))))))</f>
        <v>0.4</v>
      </c>
      <c r="S5" s="20" t="s">
        <v>177</v>
      </c>
      <c r="T5" s="20" t="s">
        <v>181</v>
      </c>
      <c r="U5" s="20" t="s">
        <v>182</v>
      </c>
      <c r="V5" s="24">
        <f>IF(OR(P5="Preventivo
25%",P5="Detectivo
15%"),(I5-(I5*R5)),"No Afecta Probabilidad")</f>
        <v>36</v>
      </c>
      <c r="W5" s="20" t="s">
        <v>183</v>
      </c>
      <c r="X5" s="24">
        <f>+V5</f>
        <v>36</v>
      </c>
      <c r="Y5" s="24" t="str">
        <f>IF(P5="Correctivo
10%",(K5-(K5*R5)),"No Afecta
Impacto")</f>
        <v>No Afecta
Impacto</v>
      </c>
      <c r="Z5" s="21" t="s">
        <v>175</v>
      </c>
      <c r="AA5" s="21" t="str">
        <f t="shared" ref="AA5:AA22" si="2">IF(AND(W5="Muy baja",Z5="Leve"), "Zona Baja",IF(AND(W5="Muy baja",Z5="Menor"), "Zona Baja",IF(AND(W5="Muy baja",Z5="Moderado"), "Zona Moderada",IF(AND(W5="Muy baja",Z5="Mayor"), "Zona Alta",IF(AND(W5="Muy baja",Z5="Catastrófico"), "Zona Extrema",IF(AND(W5="Baja",Z5="Leve"), "Zona Baja",IF(AND(W5="Baja",Z5="Menor"), "Zona Moderada",IF(AND(W5="Baja",Z5="Moderado"), "Zona Moderada",IF(AND(W5="Baja",Z5="Mayor"), "Zona Alta",IF(AND(W5="Baja",Z5="Catastrófico"), "Zona Extrema",IF(AND(W5="Media / Moderada",Z5="Leve"), "Zona Moderada",IF(AND(W5="Media / Moderada",Z5="Menor"), "Zona Moderada",IF(AND(W5="Media / Moderada",Z5="Moderado"), "Zona Moderada", IF(AND(W5="Media / Moderada",Z5="Mayor"), "Zona Alta",IF(AND(W5="Media / Moderada",Z5="Catastrófico"), "Zona Extrema",IF(AND(W5="Alta",Z5="Leve"), "Zona Moderada",IF(AND(W5="Alta",Z5="Menor"), "Zona Moderada",IF(AND(W5="Alta",Z5="Moderado"), "Zona Alta",IF(AND(W5="Alta",Z5="Mayor"), "Zona Alta",IF(AND(W5="Alta",Z5="Catastrófico"), "Zona Extrema",IF(AND(W5="Muy Alta",Z5="Leve"), "Zona Alta",IF(AND(W5="Muy Alta",Z5="Menor"), "Zona Alta",IF(AND(W5="Muy Alta",Z5="Moderado"), "Zona Alta",IF(AND(W5="Muy Alta",Z5="Mayor"), "Zona Alta",IF(AND(W5="Muy Alta",Z5="Catastrófico"), "Zona Extrema","-")))))))))))))))))))))))))</f>
        <v>Zona Alta</v>
      </c>
      <c r="AB5" s="20" t="s">
        <v>184</v>
      </c>
      <c r="AC5" s="19" t="s">
        <v>185</v>
      </c>
      <c r="AD5" s="20" t="s">
        <v>186</v>
      </c>
      <c r="AE5" s="6">
        <v>45657</v>
      </c>
      <c r="AF5" s="20" t="s">
        <v>187</v>
      </c>
      <c r="AG5" s="76"/>
      <c r="AH5" s="77"/>
      <c r="AI5" s="78"/>
      <c r="AJ5" s="79"/>
    </row>
    <row r="6" spans="1:36 16384:16384" ht="93.75" customHeight="1" x14ac:dyDescent="0.25">
      <c r="A6" s="71" t="s">
        <v>171</v>
      </c>
      <c r="B6" s="72"/>
      <c r="C6" s="73" t="s">
        <v>188</v>
      </c>
      <c r="D6" s="74"/>
      <c r="E6" s="75"/>
      <c r="F6" s="25" t="s">
        <v>173</v>
      </c>
      <c r="G6" s="25" t="s">
        <v>174</v>
      </c>
      <c r="H6" s="20" t="str">
        <f t="shared" si="0"/>
        <v>Media / Moderada</v>
      </c>
      <c r="I6" s="20">
        <f t="shared" ref="I6:I22" si="3">IF(H6="Muy baja",20,IF(H6="Baja",40, IF(H6="Media / Moderada",60, IF(H6="Alta","80", IF(H6="Muy Alta", 100, "-")))))</f>
        <v>60</v>
      </c>
      <c r="J6" s="21" t="s">
        <v>175</v>
      </c>
      <c r="K6" s="20" t="str">
        <f>IF(J6="Leve",20,IF(J6="Menor",40, IF(J6="Moderado",60, IF(J6="Mayor","80", IF(J6="Catastrófico", 100, "-")))))</f>
        <v>80</v>
      </c>
      <c r="L6" s="21" t="str">
        <f t="shared" si="1"/>
        <v>Zona Alta</v>
      </c>
      <c r="M6" s="22" t="s">
        <v>189</v>
      </c>
      <c r="N6" s="20" t="s">
        <v>177</v>
      </c>
      <c r="O6" s="20" t="s">
        <v>178</v>
      </c>
      <c r="P6" s="21" t="s">
        <v>179</v>
      </c>
      <c r="Q6" s="21" t="s">
        <v>180</v>
      </c>
      <c r="R6" s="23">
        <f t="shared" ref="R6:R22" si="4">IF(AND(P6="Preventivo
25%",Q6="Manual
15%"),40%,IF(AND(P6="Preventivo
25%",Q6="Automático
25%"),50%,IF(AND(P6="Detectivo
15%",Q6="Manual
15%"),30%,IF(AND(P6="Detectivo
15%",Q6="Automático
25%"),40%,IF(AND(P6="Correctivo
10%",Q6="Manual
15%"),25%,IF(AND(P6="Correctivo
10%",Q6="Automático
25%"),35%,"-"))))))</f>
        <v>0.4</v>
      </c>
      <c r="S6" s="20" t="s">
        <v>177</v>
      </c>
      <c r="T6" s="20" t="s">
        <v>190</v>
      </c>
      <c r="U6" s="20" t="s">
        <v>182</v>
      </c>
      <c r="V6" s="24">
        <f>IF(OR(P6="Preventivo
25%",P6="Detectivo
15%"),(I6-(I6*R6)),"No Afecta Probabilidad")</f>
        <v>36</v>
      </c>
      <c r="W6" s="20" t="s">
        <v>183</v>
      </c>
      <c r="X6" s="24">
        <f>+V6</f>
        <v>36</v>
      </c>
      <c r="Y6" s="24" t="str">
        <f>IF(P6="Correctivo
10%",(K6-(K6*R6)),"No Afecta
Impacto")</f>
        <v>No Afecta
Impacto</v>
      </c>
      <c r="Z6" s="21" t="s">
        <v>175</v>
      </c>
      <c r="AA6" s="21" t="str">
        <f t="shared" si="2"/>
        <v>Zona Alta</v>
      </c>
      <c r="AB6" s="20" t="s">
        <v>184</v>
      </c>
      <c r="AC6" s="26" t="s">
        <v>191</v>
      </c>
      <c r="AD6" s="20" t="s">
        <v>186</v>
      </c>
      <c r="AE6" s="6">
        <v>45657</v>
      </c>
      <c r="AF6" s="21" t="s">
        <v>192</v>
      </c>
      <c r="AG6" s="76"/>
      <c r="AH6" s="77"/>
      <c r="AI6" s="78"/>
      <c r="AJ6" s="79"/>
    </row>
    <row r="7" spans="1:36 16384:16384" ht="93.75" customHeight="1" x14ac:dyDescent="0.25">
      <c r="A7" s="71" t="s">
        <v>171</v>
      </c>
      <c r="B7" s="72"/>
      <c r="C7" s="73" t="s">
        <v>193</v>
      </c>
      <c r="D7" s="74"/>
      <c r="E7" s="75"/>
      <c r="F7" s="25" t="s">
        <v>173</v>
      </c>
      <c r="G7" s="25" t="s">
        <v>174</v>
      </c>
      <c r="H7" s="20" t="str">
        <f t="shared" si="0"/>
        <v>Media / Moderada</v>
      </c>
      <c r="I7" s="20">
        <f t="shared" si="3"/>
        <v>60</v>
      </c>
      <c r="J7" s="21" t="s">
        <v>175</v>
      </c>
      <c r="K7" s="20" t="str">
        <f>IF(J7="Leve",20,IF(J7="Menor",40, IF(J7="Moderado",60, IF(J7="Mayor","80", IF(J7="Catastrófico", 100, "-")))))</f>
        <v>80</v>
      </c>
      <c r="L7" s="21" t="str">
        <f t="shared" si="1"/>
        <v>Zona Alta</v>
      </c>
      <c r="M7" s="22" t="s">
        <v>194</v>
      </c>
      <c r="N7" s="20" t="s">
        <v>177</v>
      </c>
      <c r="O7" s="20" t="s">
        <v>178</v>
      </c>
      <c r="P7" s="21" t="s">
        <v>179</v>
      </c>
      <c r="Q7" s="21" t="s">
        <v>180</v>
      </c>
      <c r="R7" s="23">
        <f t="shared" si="4"/>
        <v>0.4</v>
      </c>
      <c r="S7" s="20" t="s">
        <v>177</v>
      </c>
      <c r="T7" s="20" t="s">
        <v>190</v>
      </c>
      <c r="U7" s="20" t="s">
        <v>182</v>
      </c>
      <c r="V7" s="24">
        <f>IF(OR(P7="Preventivo
25%",P7="Detectivo
15%"),(I7-(I7*R7)),"No Afecta Probabilidad")</f>
        <v>36</v>
      </c>
      <c r="W7" s="20" t="s">
        <v>183</v>
      </c>
      <c r="X7" s="24">
        <f>+V7</f>
        <v>36</v>
      </c>
      <c r="Y7" s="24" t="str">
        <f>IF(P7="Correctivo
10%",(K7-(K7*R7)),"No Afecta
Impacto")</f>
        <v>No Afecta
Impacto</v>
      </c>
      <c r="Z7" s="21" t="s">
        <v>175</v>
      </c>
      <c r="AA7" s="21" t="str">
        <f t="shared" si="2"/>
        <v>Zona Alta</v>
      </c>
      <c r="AB7" s="20" t="s">
        <v>184</v>
      </c>
      <c r="AC7" s="26" t="s">
        <v>195</v>
      </c>
      <c r="AD7" s="20" t="s">
        <v>196</v>
      </c>
      <c r="AE7" s="6">
        <v>45657</v>
      </c>
      <c r="AF7" s="21" t="s">
        <v>197</v>
      </c>
      <c r="AG7" s="76"/>
      <c r="AH7" s="77"/>
      <c r="AI7" s="78"/>
      <c r="AJ7" s="79"/>
    </row>
    <row r="8" spans="1:36 16384:16384" ht="93.75" customHeight="1" x14ac:dyDescent="0.25">
      <c r="A8" s="71" t="s">
        <v>198</v>
      </c>
      <c r="B8" s="72"/>
      <c r="C8" s="73" t="s">
        <v>199</v>
      </c>
      <c r="D8" s="74"/>
      <c r="E8" s="75"/>
      <c r="F8" s="25" t="s">
        <v>200</v>
      </c>
      <c r="G8" s="25" t="s">
        <v>174</v>
      </c>
      <c r="H8" s="20" t="str">
        <f t="shared" si="0"/>
        <v>Media / Moderada</v>
      </c>
      <c r="I8" s="20">
        <f t="shared" si="3"/>
        <v>60</v>
      </c>
      <c r="J8" s="21" t="s">
        <v>175</v>
      </c>
      <c r="K8" s="20" t="str">
        <f t="shared" ref="K8:K22" si="5">IF(J8="Leve",20,IF(J8="Menor",40, IF(J8="Moderado",60, IF(J8="Mayor","80", IF(J8="Catastrófico", 100, "-")))))</f>
        <v>80</v>
      </c>
      <c r="L8" s="21" t="str">
        <f t="shared" si="1"/>
        <v>Zona Alta</v>
      </c>
      <c r="M8" s="22" t="s">
        <v>201</v>
      </c>
      <c r="N8" s="20" t="s">
        <v>177</v>
      </c>
      <c r="O8" s="20" t="s">
        <v>178</v>
      </c>
      <c r="P8" s="21" t="s">
        <v>179</v>
      </c>
      <c r="Q8" s="21" t="s">
        <v>180</v>
      </c>
      <c r="R8" s="23">
        <f t="shared" si="4"/>
        <v>0.4</v>
      </c>
      <c r="S8" s="20" t="s">
        <v>177</v>
      </c>
      <c r="T8" s="20" t="s">
        <v>190</v>
      </c>
      <c r="U8" s="20" t="s">
        <v>182</v>
      </c>
      <c r="V8" s="24">
        <f>IF(OR(P8="Preventivo
25%",P8="Detectivo
15%"),(I8-(I8*R8)),"No Afecta Probabilidad")</f>
        <v>36</v>
      </c>
      <c r="W8" s="20" t="s">
        <v>183</v>
      </c>
      <c r="X8" s="24">
        <f>+V8</f>
        <v>36</v>
      </c>
      <c r="Y8" s="24" t="str">
        <f>IF(P8="Correctivo
10%",(K8-(K8*R8)),"No Afecta
Impacto")</f>
        <v>No Afecta
Impacto</v>
      </c>
      <c r="Z8" s="21" t="s">
        <v>175</v>
      </c>
      <c r="AA8" s="21" t="str">
        <f t="shared" si="2"/>
        <v>Zona Alta</v>
      </c>
      <c r="AB8" s="20" t="s">
        <v>184</v>
      </c>
      <c r="AC8" s="26" t="s">
        <v>202</v>
      </c>
      <c r="AD8" s="21" t="s">
        <v>203</v>
      </c>
      <c r="AE8" s="6">
        <v>45657</v>
      </c>
      <c r="AF8" s="21" t="s">
        <v>187</v>
      </c>
      <c r="AG8" s="76"/>
      <c r="AH8" s="77"/>
      <c r="AI8" s="78"/>
      <c r="AJ8" s="79"/>
    </row>
    <row r="9" spans="1:36 16384:16384" ht="93.75" customHeight="1" x14ac:dyDescent="0.25">
      <c r="A9" s="71" t="s">
        <v>198</v>
      </c>
      <c r="B9" s="72"/>
      <c r="C9" s="73" t="s">
        <v>204</v>
      </c>
      <c r="D9" s="74"/>
      <c r="E9" s="75"/>
      <c r="F9" s="25" t="s">
        <v>173</v>
      </c>
      <c r="G9" s="25" t="s">
        <v>174</v>
      </c>
      <c r="H9" s="20" t="str">
        <f t="shared" si="0"/>
        <v>Media / Moderada</v>
      </c>
      <c r="I9" s="20">
        <f t="shared" si="3"/>
        <v>60</v>
      </c>
      <c r="J9" s="21" t="s">
        <v>205</v>
      </c>
      <c r="K9" s="20">
        <f t="shared" si="5"/>
        <v>60</v>
      </c>
      <c r="L9" s="21" t="str">
        <f t="shared" si="1"/>
        <v>Zona Moderada</v>
      </c>
      <c r="M9" s="22" t="s">
        <v>206</v>
      </c>
      <c r="N9" s="20" t="s">
        <v>178</v>
      </c>
      <c r="O9" s="20" t="s">
        <v>177</v>
      </c>
      <c r="P9" s="21" t="s">
        <v>207</v>
      </c>
      <c r="Q9" s="21" t="s">
        <v>180</v>
      </c>
      <c r="R9" s="23">
        <f t="shared" si="4"/>
        <v>0.25</v>
      </c>
      <c r="S9" s="20" t="s">
        <v>177</v>
      </c>
      <c r="T9" s="20" t="s">
        <v>181</v>
      </c>
      <c r="U9" s="20" t="s">
        <v>182</v>
      </c>
      <c r="V9" s="24" t="str">
        <f>IF(OR(P9="Preventivo
25%",P9="Detectivo
15%"),(I9-(I9*R9)),"No Afecta Probabilidad")</f>
        <v>No Afecta Probabilidad</v>
      </c>
      <c r="W9" s="20" t="s">
        <v>208</v>
      </c>
      <c r="X9" s="24">
        <f>+I9</f>
        <v>60</v>
      </c>
      <c r="Y9" s="24">
        <f t="shared" ref="Y9:Y22" si="6">IF(P9="Correctivo
10%",(K9-(K9*R9)),"No Afecta
Impacto")</f>
        <v>45</v>
      </c>
      <c r="Z9" s="21" t="s">
        <v>205</v>
      </c>
      <c r="AA9" s="21" t="str">
        <f t="shared" si="2"/>
        <v>Zona Moderada</v>
      </c>
      <c r="AB9" s="20" t="s">
        <v>184</v>
      </c>
      <c r="AC9" s="26" t="s">
        <v>209</v>
      </c>
      <c r="AD9" s="21" t="s">
        <v>203</v>
      </c>
      <c r="AE9" s="6">
        <v>45657</v>
      </c>
      <c r="AF9" s="21" t="s">
        <v>187</v>
      </c>
      <c r="AG9" s="76"/>
      <c r="AH9" s="77"/>
      <c r="AI9" s="78"/>
      <c r="AJ9" s="79"/>
    </row>
    <row r="10" spans="1:36 16384:16384" ht="111.75" customHeight="1" x14ac:dyDescent="0.25">
      <c r="A10" s="71" t="s">
        <v>198</v>
      </c>
      <c r="B10" s="72"/>
      <c r="C10" s="73" t="s">
        <v>210</v>
      </c>
      <c r="D10" s="74"/>
      <c r="E10" s="75"/>
      <c r="F10" s="25" t="s">
        <v>200</v>
      </c>
      <c r="G10" s="25" t="s">
        <v>174</v>
      </c>
      <c r="H10" s="20" t="str">
        <f t="shared" si="0"/>
        <v>Media / Moderada</v>
      </c>
      <c r="I10" s="20">
        <f t="shared" si="3"/>
        <v>60</v>
      </c>
      <c r="J10" s="21" t="s">
        <v>205</v>
      </c>
      <c r="K10" s="20">
        <f t="shared" si="5"/>
        <v>60</v>
      </c>
      <c r="L10" s="21" t="str">
        <f t="shared" si="1"/>
        <v>Zona Moderada</v>
      </c>
      <c r="M10" s="22" t="s">
        <v>211</v>
      </c>
      <c r="N10" s="20" t="s">
        <v>177</v>
      </c>
      <c r="O10" s="20" t="s">
        <v>178</v>
      </c>
      <c r="P10" s="21" t="s">
        <v>179</v>
      </c>
      <c r="Q10" s="21" t="s">
        <v>180</v>
      </c>
      <c r="R10" s="23">
        <f t="shared" si="4"/>
        <v>0.4</v>
      </c>
      <c r="S10" s="20" t="s">
        <v>177</v>
      </c>
      <c r="T10" s="20" t="s">
        <v>190</v>
      </c>
      <c r="U10" s="20" t="s">
        <v>182</v>
      </c>
      <c r="V10" s="24">
        <f t="shared" ref="V10:V22" si="7">IF(OR(P10="Preventivo
25%",P10="Detectivo
15%"),(I10-(I10*R10)),"No Afecta Probabilidad")</f>
        <v>36</v>
      </c>
      <c r="W10" s="20" t="s">
        <v>183</v>
      </c>
      <c r="X10" s="24">
        <f t="shared" ref="X10:X19" si="8">+V10</f>
        <v>36</v>
      </c>
      <c r="Y10" s="24" t="str">
        <f t="shared" si="6"/>
        <v>No Afecta
Impacto</v>
      </c>
      <c r="Z10" s="21" t="s">
        <v>205</v>
      </c>
      <c r="AA10" s="21" t="str">
        <f t="shared" si="2"/>
        <v>Zona Moderada</v>
      </c>
      <c r="AB10" s="20" t="s">
        <v>184</v>
      </c>
      <c r="AC10" s="26" t="s">
        <v>212</v>
      </c>
      <c r="AD10" s="21" t="s">
        <v>203</v>
      </c>
      <c r="AE10" s="6">
        <v>45657</v>
      </c>
      <c r="AF10" s="21" t="s">
        <v>187</v>
      </c>
      <c r="AG10" s="76"/>
      <c r="AH10" s="77"/>
      <c r="AI10" s="78"/>
      <c r="AJ10" s="79"/>
    </row>
    <row r="11" spans="1:36 16384:16384" ht="111.75" customHeight="1" x14ac:dyDescent="0.25">
      <c r="A11" s="71" t="s">
        <v>213</v>
      </c>
      <c r="B11" s="72"/>
      <c r="C11" s="73" t="s">
        <v>214</v>
      </c>
      <c r="D11" s="74"/>
      <c r="E11" s="75"/>
      <c r="F11" s="19" t="s">
        <v>173</v>
      </c>
      <c r="G11" s="19" t="s">
        <v>215</v>
      </c>
      <c r="H11" s="20" t="str">
        <f t="shared" si="0"/>
        <v>Baja</v>
      </c>
      <c r="I11" s="20">
        <f t="shared" si="3"/>
        <v>40</v>
      </c>
      <c r="J11" s="21" t="s">
        <v>175</v>
      </c>
      <c r="K11" s="20" t="str">
        <f t="shared" si="5"/>
        <v>80</v>
      </c>
      <c r="L11" s="21" t="str">
        <f t="shared" si="1"/>
        <v>Zona Alta</v>
      </c>
      <c r="M11" s="22" t="s">
        <v>216</v>
      </c>
      <c r="N11" s="20" t="s">
        <v>177</v>
      </c>
      <c r="O11" s="20" t="s">
        <v>178</v>
      </c>
      <c r="P11" s="20" t="s">
        <v>179</v>
      </c>
      <c r="Q11" s="20" t="s">
        <v>180</v>
      </c>
      <c r="R11" s="23">
        <f t="shared" si="4"/>
        <v>0.4</v>
      </c>
      <c r="S11" s="20" t="s">
        <v>177</v>
      </c>
      <c r="T11" s="20" t="s">
        <v>190</v>
      </c>
      <c r="U11" s="20" t="s">
        <v>182</v>
      </c>
      <c r="V11" s="24">
        <f t="shared" si="7"/>
        <v>24</v>
      </c>
      <c r="W11" s="20" t="s">
        <v>183</v>
      </c>
      <c r="X11" s="24">
        <f t="shared" si="8"/>
        <v>24</v>
      </c>
      <c r="Y11" s="24" t="str">
        <f t="shared" si="6"/>
        <v>No Afecta
Impacto</v>
      </c>
      <c r="Z11" s="21" t="s">
        <v>175</v>
      </c>
      <c r="AA11" s="21" t="str">
        <f t="shared" si="2"/>
        <v>Zona Alta</v>
      </c>
      <c r="AB11" s="20" t="s">
        <v>184</v>
      </c>
      <c r="AC11" s="27" t="s">
        <v>217</v>
      </c>
      <c r="AD11" s="20" t="s">
        <v>218</v>
      </c>
      <c r="AE11" s="6">
        <v>45657</v>
      </c>
      <c r="AF11" s="20" t="s">
        <v>219</v>
      </c>
      <c r="AG11" s="76"/>
      <c r="AH11" s="77"/>
      <c r="AI11" s="78"/>
      <c r="AJ11" s="79"/>
    </row>
    <row r="12" spans="1:36 16384:16384" ht="93.75" customHeight="1" x14ac:dyDescent="0.25">
      <c r="A12" s="71" t="s">
        <v>220</v>
      </c>
      <c r="B12" s="72"/>
      <c r="C12" s="73" t="s">
        <v>221</v>
      </c>
      <c r="D12" s="74"/>
      <c r="E12" s="75"/>
      <c r="F12" s="19" t="s">
        <v>173</v>
      </c>
      <c r="G12" s="19" t="s">
        <v>215</v>
      </c>
      <c r="H12" s="20" t="str">
        <f t="shared" si="0"/>
        <v>Baja</v>
      </c>
      <c r="I12" s="20">
        <f t="shared" si="3"/>
        <v>40</v>
      </c>
      <c r="J12" s="21" t="s">
        <v>205</v>
      </c>
      <c r="K12" s="20">
        <f t="shared" si="5"/>
        <v>60</v>
      </c>
      <c r="L12" s="21" t="str">
        <f t="shared" si="1"/>
        <v>Zona Moderada</v>
      </c>
      <c r="M12" s="22" t="s">
        <v>222</v>
      </c>
      <c r="N12" s="20" t="s">
        <v>177</v>
      </c>
      <c r="O12" s="20" t="s">
        <v>178</v>
      </c>
      <c r="P12" s="20" t="s">
        <v>179</v>
      </c>
      <c r="Q12" s="20" t="s">
        <v>180</v>
      </c>
      <c r="R12" s="23">
        <f t="shared" si="4"/>
        <v>0.4</v>
      </c>
      <c r="S12" s="20" t="s">
        <v>223</v>
      </c>
      <c r="T12" s="20" t="s">
        <v>181</v>
      </c>
      <c r="U12" s="20" t="s">
        <v>224</v>
      </c>
      <c r="V12" s="24">
        <f t="shared" si="7"/>
        <v>24</v>
      </c>
      <c r="W12" s="20" t="s">
        <v>183</v>
      </c>
      <c r="X12" s="24">
        <f t="shared" si="8"/>
        <v>24</v>
      </c>
      <c r="Y12" s="24" t="str">
        <f t="shared" si="6"/>
        <v>No Afecta
Impacto</v>
      </c>
      <c r="Z12" s="21" t="s">
        <v>205</v>
      </c>
      <c r="AA12" s="21" t="str">
        <f t="shared" si="2"/>
        <v>Zona Moderada</v>
      </c>
      <c r="AB12" s="20" t="s">
        <v>184</v>
      </c>
      <c r="AC12" s="27" t="s">
        <v>225</v>
      </c>
      <c r="AD12" s="20" t="s">
        <v>226</v>
      </c>
      <c r="AE12" s="6">
        <v>45657</v>
      </c>
      <c r="AF12" s="20" t="s">
        <v>219</v>
      </c>
      <c r="AG12" s="76"/>
      <c r="AH12" s="77"/>
      <c r="AI12" s="78"/>
      <c r="AJ12" s="79"/>
    </row>
    <row r="13" spans="1:36 16384:16384" ht="93.75" customHeight="1" x14ac:dyDescent="0.25">
      <c r="A13" s="71" t="s">
        <v>227</v>
      </c>
      <c r="B13" s="72"/>
      <c r="C13" s="73" t="s">
        <v>228</v>
      </c>
      <c r="D13" s="74"/>
      <c r="E13" s="75"/>
      <c r="F13" s="19" t="s">
        <v>173</v>
      </c>
      <c r="G13" s="19" t="s">
        <v>174</v>
      </c>
      <c r="H13" s="20" t="str">
        <f t="shared" si="0"/>
        <v>Media / Moderada</v>
      </c>
      <c r="I13" s="20">
        <f t="shared" si="3"/>
        <v>60</v>
      </c>
      <c r="J13" s="21" t="s">
        <v>175</v>
      </c>
      <c r="K13" s="20" t="str">
        <f t="shared" si="5"/>
        <v>80</v>
      </c>
      <c r="L13" s="21" t="str">
        <f t="shared" si="1"/>
        <v>Zona Alta</v>
      </c>
      <c r="M13" s="22" t="s">
        <v>229</v>
      </c>
      <c r="N13" s="20" t="s">
        <v>177</v>
      </c>
      <c r="O13" s="20" t="s">
        <v>178</v>
      </c>
      <c r="P13" s="20" t="s">
        <v>179</v>
      </c>
      <c r="Q13" s="20" t="s">
        <v>180</v>
      </c>
      <c r="R13" s="23">
        <f t="shared" si="4"/>
        <v>0.4</v>
      </c>
      <c r="S13" s="20" t="s">
        <v>177</v>
      </c>
      <c r="T13" s="20" t="s">
        <v>190</v>
      </c>
      <c r="U13" s="20" t="s">
        <v>182</v>
      </c>
      <c r="V13" s="24">
        <f>IF(OR(P13="Preventivo
25%",P13="Detectivo
15%"),(I13-(I13*R13)),"No Afecta Probabilidad")</f>
        <v>36</v>
      </c>
      <c r="W13" s="20" t="s">
        <v>208</v>
      </c>
      <c r="X13" s="24">
        <f t="shared" si="8"/>
        <v>36</v>
      </c>
      <c r="Y13" s="24" t="str">
        <f>IF(P13="Correctivo
10%",(K13-(K13*R13)),"No Afecta
Impacto")</f>
        <v>No Afecta
Impacto</v>
      </c>
      <c r="Z13" s="21" t="s">
        <v>175</v>
      </c>
      <c r="AA13" s="21" t="str">
        <f t="shared" si="2"/>
        <v>Zona Alta</v>
      </c>
      <c r="AB13" s="20" t="s">
        <v>184</v>
      </c>
      <c r="AC13" s="27" t="s">
        <v>230</v>
      </c>
      <c r="AD13" s="20" t="s">
        <v>231</v>
      </c>
      <c r="AE13" s="6">
        <v>45657</v>
      </c>
      <c r="AF13" s="20" t="s">
        <v>219</v>
      </c>
      <c r="AG13" s="76"/>
      <c r="AH13" s="77"/>
      <c r="AI13" s="78"/>
      <c r="AJ13" s="79"/>
    </row>
    <row r="14" spans="1:36 16384:16384" ht="156.75" customHeight="1" x14ac:dyDescent="0.25">
      <c r="A14" s="71" t="s">
        <v>232</v>
      </c>
      <c r="B14" s="72"/>
      <c r="C14" s="73" t="s">
        <v>233</v>
      </c>
      <c r="D14" s="74"/>
      <c r="E14" s="75"/>
      <c r="F14" s="19" t="s">
        <v>173</v>
      </c>
      <c r="G14" s="19" t="s">
        <v>174</v>
      </c>
      <c r="H14" s="20" t="str">
        <f t="shared" si="0"/>
        <v>Media / Moderada</v>
      </c>
      <c r="I14" s="20">
        <f t="shared" si="3"/>
        <v>60</v>
      </c>
      <c r="J14" s="21" t="s">
        <v>205</v>
      </c>
      <c r="K14" s="20">
        <f t="shared" si="5"/>
        <v>60</v>
      </c>
      <c r="L14" s="21" t="str">
        <f t="shared" si="1"/>
        <v>Zona Moderada</v>
      </c>
      <c r="M14" s="22" t="s">
        <v>234</v>
      </c>
      <c r="N14" s="20" t="s">
        <v>177</v>
      </c>
      <c r="O14" s="20" t="s">
        <v>178</v>
      </c>
      <c r="P14" s="20" t="s">
        <v>179</v>
      </c>
      <c r="Q14" s="20" t="s">
        <v>235</v>
      </c>
      <c r="R14" s="23">
        <f t="shared" si="4"/>
        <v>0.5</v>
      </c>
      <c r="S14" s="20" t="s">
        <v>177</v>
      </c>
      <c r="T14" s="20" t="s">
        <v>190</v>
      </c>
      <c r="U14" s="20" t="s">
        <v>182</v>
      </c>
      <c r="V14" s="24">
        <f t="shared" si="7"/>
        <v>30</v>
      </c>
      <c r="W14" s="20" t="s">
        <v>183</v>
      </c>
      <c r="X14" s="24">
        <f t="shared" si="8"/>
        <v>30</v>
      </c>
      <c r="Y14" s="24" t="str">
        <f t="shared" si="6"/>
        <v>No Afecta
Impacto</v>
      </c>
      <c r="Z14" s="21" t="s">
        <v>205</v>
      </c>
      <c r="AA14" s="21" t="str">
        <f t="shared" si="2"/>
        <v>Zona Moderada</v>
      </c>
      <c r="AB14" s="20" t="s">
        <v>184</v>
      </c>
      <c r="AC14" s="27" t="s">
        <v>236</v>
      </c>
      <c r="AD14" s="20" t="s">
        <v>237</v>
      </c>
      <c r="AE14" s="6">
        <v>45657</v>
      </c>
      <c r="AF14" s="20" t="s">
        <v>219</v>
      </c>
      <c r="AG14" s="76"/>
      <c r="AH14" s="77"/>
      <c r="AI14" s="78"/>
      <c r="AJ14" s="79"/>
    </row>
    <row r="15" spans="1:36 16384:16384" ht="93.75" customHeight="1" x14ac:dyDescent="0.25">
      <c r="A15" s="71" t="s">
        <v>198</v>
      </c>
      <c r="B15" s="72"/>
      <c r="C15" s="73" t="s">
        <v>238</v>
      </c>
      <c r="D15" s="74"/>
      <c r="E15" s="75"/>
      <c r="F15" s="19" t="s">
        <v>173</v>
      </c>
      <c r="G15" s="19" t="s">
        <v>239</v>
      </c>
      <c r="H15" s="20" t="str">
        <f t="shared" si="0"/>
        <v>Alta</v>
      </c>
      <c r="I15" s="20" t="str">
        <f t="shared" si="3"/>
        <v>80</v>
      </c>
      <c r="J15" s="21" t="s">
        <v>205</v>
      </c>
      <c r="K15" s="20">
        <f t="shared" si="5"/>
        <v>60</v>
      </c>
      <c r="L15" s="21" t="str">
        <f t="shared" si="1"/>
        <v>Zona Alta</v>
      </c>
      <c r="M15" s="22" t="s">
        <v>240</v>
      </c>
      <c r="N15" s="20" t="s">
        <v>177</v>
      </c>
      <c r="O15" s="20" t="s">
        <v>178</v>
      </c>
      <c r="P15" s="20" t="s">
        <v>179</v>
      </c>
      <c r="Q15" s="20" t="s">
        <v>180</v>
      </c>
      <c r="R15" s="23">
        <f t="shared" si="4"/>
        <v>0.4</v>
      </c>
      <c r="S15" s="20" t="s">
        <v>177</v>
      </c>
      <c r="T15" s="20" t="s">
        <v>181</v>
      </c>
      <c r="U15" s="20" t="s">
        <v>182</v>
      </c>
      <c r="V15" s="24">
        <f t="shared" si="7"/>
        <v>48</v>
      </c>
      <c r="W15" s="20" t="s">
        <v>208</v>
      </c>
      <c r="X15" s="24">
        <f t="shared" si="8"/>
        <v>48</v>
      </c>
      <c r="Y15" s="24" t="str">
        <f t="shared" si="6"/>
        <v>No Afecta
Impacto</v>
      </c>
      <c r="Z15" s="21" t="s">
        <v>205</v>
      </c>
      <c r="AA15" s="21" t="str">
        <f t="shared" si="2"/>
        <v>Zona Moderada</v>
      </c>
      <c r="AB15" s="20" t="s">
        <v>184</v>
      </c>
      <c r="AC15" s="27" t="s">
        <v>241</v>
      </c>
      <c r="AD15" s="20" t="s">
        <v>242</v>
      </c>
      <c r="AE15" s="6">
        <v>45657</v>
      </c>
      <c r="AF15" s="20" t="s">
        <v>219</v>
      </c>
      <c r="AG15" s="76"/>
      <c r="AH15" s="77"/>
      <c r="AI15" s="78"/>
      <c r="AJ15" s="79"/>
    </row>
    <row r="16" spans="1:36 16384:16384" ht="93.75" customHeight="1" x14ac:dyDescent="0.25">
      <c r="A16" s="71" t="s">
        <v>171</v>
      </c>
      <c r="B16" s="72"/>
      <c r="C16" s="73" t="s">
        <v>243</v>
      </c>
      <c r="D16" s="74"/>
      <c r="E16" s="75"/>
      <c r="F16" s="19" t="s">
        <v>200</v>
      </c>
      <c r="G16" s="19" t="s">
        <v>174</v>
      </c>
      <c r="H16" s="20" t="str">
        <f t="shared" si="0"/>
        <v>Media / Moderada</v>
      </c>
      <c r="I16" s="20">
        <f t="shared" si="3"/>
        <v>60</v>
      </c>
      <c r="J16" s="21" t="s">
        <v>205</v>
      </c>
      <c r="K16" s="20">
        <f t="shared" si="5"/>
        <v>60</v>
      </c>
      <c r="L16" s="21" t="str">
        <f t="shared" si="1"/>
        <v>Zona Moderada</v>
      </c>
      <c r="M16" s="22" t="s">
        <v>244</v>
      </c>
      <c r="N16" s="20" t="s">
        <v>177</v>
      </c>
      <c r="O16" s="20" t="s">
        <v>178</v>
      </c>
      <c r="P16" s="20" t="s">
        <v>179</v>
      </c>
      <c r="Q16" s="20" t="s">
        <v>235</v>
      </c>
      <c r="R16" s="23">
        <f t="shared" si="4"/>
        <v>0.5</v>
      </c>
      <c r="S16" s="20" t="s">
        <v>177</v>
      </c>
      <c r="T16" s="20" t="s">
        <v>190</v>
      </c>
      <c r="U16" s="20" t="s">
        <v>182</v>
      </c>
      <c r="V16" s="24">
        <f t="shared" si="7"/>
        <v>30</v>
      </c>
      <c r="W16" s="20" t="s">
        <v>183</v>
      </c>
      <c r="X16" s="24">
        <f t="shared" si="8"/>
        <v>30</v>
      </c>
      <c r="Y16" s="24" t="str">
        <f t="shared" si="6"/>
        <v>No Afecta
Impacto</v>
      </c>
      <c r="Z16" s="21" t="s">
        <v>205</v>
      </c>
      <c r="AA16" s="21" t="str">
        <f t="shared" si="2"/>
        <v>Zona Moderada</v>
      </c>
      <c r="AB16" s="20" t="s">
        <v>184</v>
      </c>
      <c r="AC16" s="27" t="s">
        <v>245</v>
      </c>
      <c r="AD16" s="20" t="s">
        <v>246</v>
      </c>
      <c r="AE16" s="6">
        <v>45657</v>
      </c>
      <c r="AF16" s="20" t="s">
        <v>219</v>
      </c>
      <c r="AG16" s="76"/>
      <c r="AH16" s="77"/>
      <c r="AI16" s="78"/>
      <c r="AJ16" s="79"/>
    </row>
    <row r="17" spans="1:36" ht="93.75" customHeight="1" x14ac:dyDescent="0.25">
      <c r="A17" s="71" t="s">
        <v>247</v>
      </c>
      <c r="B17" s="72"/>
      <c r="C17" s="73" t="s">
        <v>248</v>
      </c>
      <c r="D17" s="74"/>
      <c r="E17" s="75"/>
      <c r="F17" s="19" t="s">
        <v>200</v>
      </c>
      <c r="G17" s="19" t="s">
        <v>249</v>
      </c>
      <c r="H17" s="20" t="str">
        <f t="shared" si="0"/>
        <v>Muy Baja</v>
      </c>
      <c r="I17" s="20">
        <f t="shared" si="3"/>
        <v>20</v>
      </c>
      <c r="J17" s="21" t="s">
        <v>205</v>
      </c>
      <c r="K17" s="20">
        <f t="shared" si="5"/>
        <v>60</v>
      </c>
      <c r="L17" s="21" t="str">
        <f t="shared" si="1"/>
        <v>Zona Moderada</v>
      </c>
      <c r="M17" s="22" t="s">
        <v>250</v>
      </c>
      <c r="N17" s="20" t="s">
        <v>177</v>
      </c>
      <c r="O17" s="20" t="s">
        <v>178</v>
      </c>
      <c r="P17" s="20" t="s">
        <v>179</v>
      </c>
      <c r="Q17" s="20" t="s">
        <v>180</v>
      </c>
      <c r="R17" s="23">
        <f t="shared" si="4"/>
        <v>0.4</v>
      </c>
      <c r="S17" s="20" t="s">
        <v>177</v>
      </c>
      <c r="T17" s="20" t="s">
        <v>190</v>
      </c>
      <c r="U17" s="20" t="s">
        <v>182</v>
      </c>
      <c r="V17" s="24">
        <f>IF(OR(P17="Preventivo
25%",P17="Detectivo
15%"),(I17-(I17*R17)),"No Afecta Probabilidad")</f>
        <v>12</v>
      </c>
      <c r="W17" s="20" t="s">
        <v>208</v>
      </c>
      <c r="X17" s="24">
        <f t="shared" si="8"/>
        <v>12</v>
      </c>
      <c r="Y17" s="24" t="str">
        <f t="shared" si="6"/>
        <v>No Afecta
Impacto</v>
      </c>
      <c r="Z17" s="21" t="s">
        <v>205</v>
      </c>
      <c r="AA17" s="21" t="str">
        <f t="shared" si="2"/>
        <v>Zona Moderada</v>
      </c>
      <c r="AB17" s="20" t="s">
        <v>184</v>
      </c>
      <c r="AC17" s="27" t="s">
        <v>251</v>
      </c>
      <c r="AD17" s="20" t="s">
        <v>252</v>
      </c>
      <c r="AE17" s="6">
        <v>45657</v>
      </c>
      <c r="AF17" s="20" t="s">
        <v>219</v>
      </c>
      <c r="AG17" s="76"/>
      <c r="AH17" s="77"/>
      <c r="AI17" s="78"/>
      <c r="AJ17" s="79"/>
    </row>
    <row r="18" spans="1:36" ht="93.75" customHeight="1" x14ac:dyDescent="0.25">
      <c r="A18" s="71" t="s">
        <v>253</v>
      </c>
      <c r="B18" s="72"/>
      <c r="C18" s="73" t="s">
        <v>254</v>
      </c>
      <c r="D18" s="74"/>
      <c r="E18" s="75"/>
      <c r="F18" s="19" t="s">
        <v>200</v>
      </c>
      <c r="G18" s="19" t="s">
        <v>249</v>
      </c>
      <c r="H18" s="20" t="str">
        <f t="shared" si="0"/>
        <v>Muy Baja</v>
      </c>
      <c r="I18" s="20">
        <f t="shared" si="3"/>
        <v>20</v>
      </c>
      <c r="J18" s="21" t="s">
        <v>205</v>
      </c>
      <c r="K18" s="20">
        <f t="shared" si="5"/>
        <v>60</v>
      </c>
      <c r="L18" s="21" t="str">
        <f t="shared" si="1"/>
        <v>Zona Moderada</v>
      </c>
      <c r="M18" s="22" t="s">
        <v>255</v>
      </c>
      <c r="N18" s="20" t="s">
        <v>177</v>
      </c>
      <c r="O18" s="20" t="s">
        <v>178</v>
      </c>
      <c r="P18" s="20" t="s">
        <v>179</v>
      </c>
      <c r="Q18" s="20" t="s">
        <v>180</v>
      </c>
      <c r="R18" s="23">
        <f t="shared" si="4"/>
        <v>0.4</v>
      </c>
      <c r="S18" s="20" t="s">
        <v>177</v>
      </c>
      <c r="T18" s="20" t="s">
        <v>190</v>
      </c>
      <c r="U18" s="20" t="s">
        <v>182</v>
      </c>
      <c r="V18" s="24">
        <f t="shared" si="7"/>
        <v>12</v>
      </c>
      <c r="W18" s="20" t="s">
        <v>208</v>
      </c>
      <c r="X18" s="24">
        <f t="shared" si="8"/>
        <v>12</v>
      </c>
      <c r="Y18" s="24" t="str">
        <f t="shared" si="6"/>
        <v>No Afecta
Impacto</v>
      </c>
      <c r="Z18" s="21" t="s">
        <v>205</v>
      </c>
      <c r="AA18" s="21" t="str">
        <f t="shared" si="2"/>
        <v>Zona Moderada</v>
      </c>
      <c r="AB18" s="20" t="s">
        <v>184</v>
      </c>
      <c r="AC18" s="27" t="s">
        <v>256</v>
      </c>
      <c r="AD18" s="20" t="s">
        <v>257</v>
      </c>
      <c r="AE18" s="6">
        <v>45657</v>
      </c>
      <c r="AF18" s="20" t="s">
        <v>219</v>
      </c>
      <c r="AG18" s="76"/>
      <c r="AH18" s="77"/>
      <c r="AI18" s="78"/>
      <c r="AJ18" s="79"/>
    </row>
    <row r="19" spans="1:36" ht="93.75" customHeight="1" x14ac:dyDescent="0.25">
      <c r="A19" s="71" t="s">
        <v>213</v>
      </c>
      <c r="B19" s="72"/>
      <c r="C19" s="73" t="s">
        <v>258</v>
      </c>
      <c r="D19" s="74"/>
      <c r="E19" s="75"/>
      <c r="F19" s="19" t="s">
        <v>173</v>
      </c>
      <c r="G19" s="19" t="s">
        <v>174</v>
      </c>
      <c r="H19" s="20" t="str">
        <f t="shared" si="0"/>
        <v>Media / Moderada</v>
      </c>
      <c r="I19" s="20">
        <f t="shared" si="3"/>
        <v>60</v>
      </c>
      <c r="J19" s="21" t="s">
        <v>205</v>
      </c>
      <c r="K19" s="20">
        <f t="shared" si="5"/>
        <v>60</v>
      </c>
      <c r="L19" s="21" t="str">
        <f t="shared" si="1"/>
        <v>Zona Moderada</v>
      </c>
      <c r="M19" s="22" t="s">
        <v>259</v>
      </c>
      <c r="N19" s="20" t="s">
        <v>177</v>
      </c>
      <c r="O19" s="20" t="s">
        <v>178</v>
      </c>
      <c r="P19" s="20" t="s">
        <v>179</v>
      </c>
      <c r="Q19" s="20" t="s">
        <v>180</v>
      </c>
      <c r="R19" s="23">
        <f t="shared" si="4"/>
        <v>0.4</v>
      </c>
      <c r="S19" s="20" t="s">
        <v>177</v>
      </c>
      <c r="T19" s="20" t="s">
        <v>190</v>
      </c>
      <c r="U19" s="20" t="s">
        <v>182</v>
      </c>
      <c r="V19" s="24">
        <f t="shared" si="7"/>
        <v>36</v>
      </c>
      <c r="W19" s="20" t="s">
        <v>183</v>
      </c>
      <c r="X19" s="24">
        <f t="shared" si="8"/>
        <v>36</v>
      </c>
      <c r="Y19" s="24" t="str">
        <f t="shared" si="6"/>
        <v>No Afecta
Impacto</v>
      </c>
      <c r="Z19" s="21" t="s">
        <v>260</v>
      </c>
      <c r="AA19" s="21" t="str">
        <f t="shared" si="2"/>
        <v>Zona Moderada</v>
      </c>
      <c r="AB19" s="20" t="s">
        <v>184</v>
      </c>
      <c r="AC19" s="27" t="s">
        <v>261</v>
      </c>
      <c r="AD19" s="20" t="s">
        <v>262</v>
      </c>
      <c r="AE19" s="6">
        <v>45657</v>
      </c>
      <c r="AF19" s="20" t="s">
        <v>263</v>
      </c>
      <c r="AG19" s="76"/>
      <c r="AH19" s="77"/>
      <c r="AI19" s="78"/>
      <c r="AJ19" s="79"/>
    </row>
    <row r="20" spans="1:36" ht="115.5" customHeight="1" x14ac:dyDescent="0.25">
      <c r="A20" s="71" t="s">
        <v>264</v>
      </c>
      <c r="B20" s="72"/>
      <c r="C20" s="73" t="s">
        <v>265</v>
      </c>
      <c r="D20" s="74"/>
      <c r="E20" s="75"/>
      <c r="F20" s="19" t="s">
        <v>173</v>
      </c>
      <c r="G20" s="19" t="s">
        <v>174</v>
      </c>
      <c r="H20" s="20" t="str">
        <f t="shared" si="0"/>
        <v>Media / Moderada</v>
      </c>
      <c r="I20" s="20">
        <f t="shared" si="3"/>
        <v>60</v>
      </c>
      <c r="J20" s="21" t="s">
        <v>205</v>
      </c>
      <c r="K20" s="20">
        <f t="shared" si="5"/>
        <v>60</v>
      </c>
      <c r="L20" s="21" t="str">
        <f t="shared" si="1"/>
        <v>Zona Moderada</v>
      </c>
      <c r="M20" s="22" t="s">
        <v>266</v>
      </c>
      <c r="N20" s="20" t="s">
        <v>177</v>
      </c>
      <c r="O20" s="20" t="s">
        <v>178</v>
      </c>
      <c r="P20" s="20" t="s">
        <v>179</v>
      </c>
      <c r="Q20" s="20" t="s">
        <v>180</v>
      </c>
      <c r="R20" s="23">
        <f t="shared" si="4"/>
        <v>0.4</v>
      </c>
      <c r="S20" s="20" t="s">
        <v>223</v>
      </c>
      <c r="T20" s="20" t="s">
        <v>190</v>
      </c>
      <c r="U20" s="20" t="s">
        <v>182</v>
      </c>
      <c r="V20" s="24">
        <f t="shared" si="7"/>
        <v>36</v>
      </c>
      <c r="W20" s="20" t="s">
        <v>183</v>
      </c>
      <c r="X20" s="24">
        <f>+V20</f>
        <v>36</v>
      </c>
      <c r="Y20" s="24" t="str">
        <f t="shared" si="6"/>
        <v>No Afecta
Impacto</v>
      </c>
      <c r="Z20" s="21" t="s">
        <v>205</v>
      </c>
      <c r="AA20" s="21" t="str">
        <f t="shared" si="2"/>
        <v>Zona Moderada</v>
      </c>
      <c r="AB20" s="20" t="s">
        <v>184</v>
      </c>
      <c r="AC20" s="27" t="s">
        <v>267</v>
      </c>
      <c r="AD20" s="20" t="s">
        <v>268</v>
      </c>
      <c r="AE20" s="6">
        <v>45657</v>
      </c>
      <c r="AF20" s="20" t="s">
        <v>197</v>
      </c>
      <c r="AG20" s="76"/>
      <c r="AH20" s="77"/>
      <c r="AI20" s="78"/>
      <c r="AJ20" s="79"/>
    </row>
    <row r="21" spans="1:36" ht="98.25" customHeight="1" x14ac:dyDescent="0.25">
      <c r="A21" s="71" t="s">
        <v>269</v>
      </c>
      <c r="B21" s="72"/>
      <c r="C21" s="73" t="s">
        <v>270</v>
      </c>
      <c r="D21" s="74"/>
      <c r="E21" s="75"/>
      <c r="F21" s="19" t="s">
        <v>173</v>
      </c>
      <c r="G21" s="19" t="s">
        <v>239</v>
      </c>
      <c r="H21" s="20" t="str">
        <f t="shared" si="0"/>
        <v>Alta</v>
      </c>
      <c r="I21" s="20" t="str">
        <f t="shared" si="3"/>
        <v>80</v>
      </c>
      <c r="J21" s="21" t="s">
        <v>271</v>
      </c>
      <c r="K21" s="20">
        <f t="shared" si="5"/>
        <v>100</v>
      </c>
      <c r="L21" s="21" t="str">
        <f t="shared" si="1"/>
        <v>Zona Extrema</v>
      </c>
      <c r="M21" s="22" t="s">
        <v>272</v>
      </c>
      <c r="N21" s="20" t="s">
        <v>177</v>
      </c>
      <c r="O21" s="20" t="s">
        <v>178</v>
      </c>
      <c r="P21" s="20" t="s">
        <v>179</v>
      </c>
      <c r="Q21" s="20" t="s">
        <v>235</v>
      </c>
      <c r="R21" s="23">
        <f t="shared" si="4"/>
        <v>0.5</v>
      </c>
      <c r="S21" s="20" t="s">
        <v>177</v>
      </c>
      <c r="T21" s="20" t="s">
        <v>190</v>
      </c>
      <c r="U21" s="20" t="s">
        <v>182</v>
      </c>
      <c r="V21" s="24">
        <f t="shared" si="7"/>
        <v>40</v>
      </c>
      <c r="W21" s="20" t="s">
        <v>183</v>
      </c>
      <c r="X21" s="24">
        <f>+V21</f>
        <v>40</v>
      </c>
      <c r="Y21" s="24" t="str">
        <f t="shared" si="6"/>
        <v>No Afecta
Impacto</v>
      </c>
      <c r="Z21" s="21" t="s">
        <v>271</v>
      </c>
      <c r="AA21" s="21" t="str">
        <f t="shared" si="2"/>
        <v>Zona Extrema</v>
      </c>
      <c r="AB21" s="20" t="s">
        <v>184</v>
      </c>
      <c r="AC21" s="27" t="s">
        <v>273</v>
      </c>
      <c r="AD21" s="20" t="s">
        <v>268</v>
      </c>
      <c r="AE21" s="6">
        <v>45657</v>
      </c>
      <c r="AF21" s="20" t="s">
        <v>187</v>
      </c>
      <c r="AG21" s="76"/>
      <c r="AH21" s="77"/>
      <c r="AI21" s="78"/>
      <c r="AJ21" s="79"/>
    </row>
    <row r="22" spans="1:36" ht="93.75" customHeight="1" x14ac:dyDescent="0.25">
      <c r="A22" s="71" t="s">
        <v>274</v>
      </c>
      <c r="B22" s="72"/>
      <c r="C22" s="73" t="s">
        <v>275</v>
      </c>
      <c r="D22" s="74"/>
      <c r="E22" s="75"/>
      <c r="F22" s="19" t="s">
        <v>173</v>
      </c>
      <c r="G22" s="19" t="s">
        <v>174</v>
      </c>
      <c r="H22" s="20" t="str">
        <f t="shared" si="0"/>
        <v>Media / Moderada</v>
      </c>
      <c r="I22" s="20">
        <f t="shared" si="3"/>
        <v>60</v>
      </c>
      <c r="J22" s="21" t="s">
        <v>175</v>
      </c>
      <c r="K22" s="20" t="str">
        <f t="shared" si="5"/>
        <v>80</v>
      </c>
      <c r="L22" s="21" t="str">
        <f t="shared" si="1"/>
        <v>Zona Alta</v>
      </c>
      <c r="M22" s="22" t="s">
        <v>276</v>
      </c>
      <c r="N22" s="20" t="s">
        <v>177</v>
      </c>
      <c r="O22" s="20" t="s">
        <v>178</v>
      </c>
      <c r="P22" s="20" t="s">
        <v>179</v>
      </c>
      <c r="Q22" s="20" t="s">
        <v>180</v>
      </c>
      <c r="R22" s="23">
        <f t="shared" si="4"/>
        <v>0.4</v>
      </c>
      <c r="S22" s="20" t="s">
        <v>177</v>
      </c>
      <c r="T22" s="20" t="s">
        <v>190</v>
      </c>
      <c r="U22" s="20" t="s">
        <v>182</v>
      </c>
      <c r="V22" s="24">
        <f t="shared" si="7"/>
        <v>36</v>
      </c>
      <c r="W22" s="20" t="s">
        <v>183</v>
      </c>
      <c r="X22" s="24">
        <f>+V22</f>
        <v>36</v>
      </c>
      <c r="Y22" s="24" t="str">
        <f t="shared" si="6"/>
        <v>No Afecta
Impacto</v>
      </c>
      <c r="Z22" s="21" t="s">
        <v>175</v>
      </c>
      <c r="AA22" s="21" t="str">
        <f t="shared" si="2"/>
        <v>Zona Alta</v>
      </c>
      <c r="AB22" s="20" t="s">
        <v>184</v>
      </c>
      <c r="AC22" s="27" t="s">
        <v>277</v>
      </c>
      <c r="AD22" s="20" t="s">
        <v>278</v>
      </c>
      <c r="AE22" s="6">
        <v>45657</v>
      </c>
      <c r="AF22" s="20" t="s">
        <v>219</v>
      </c>
      <c r="AG22" s="76"/>
      <c r="AH22" s="77"/>
      <c r="AI22" s="78"/>
      <c r="AJ22" s="79"/>
    </row>
    <row r="23" spans="1:36" x14ac:dyDescent="0.25">
      <c r="A23" s="28"/>
      <c r="B23" s="28"/>
    </row>
    <row r="24" spans="1:36" x14ac:dyDescent="0.25">
      <c r="A24" s="28"/>
      <c r="B24" s="28"/>
    </row>
    <row r="25" spans="1:36" x14ac:dyDescent="0.25">
      <c r="A25" s="28"/>
      <c r="B25" s="28"/>
    </row>
    <row r="26" spans="1:36" x14ac:dyDescent="0.25">
      <c r="A26" s="28"/>
      <c r="B26" s="28"/>
    </row>
    <row r="27" spans="1:36" x14ac:dyDescent="0.25">
      <c r="A27" s="28"/>
      <c r="B27" s="28"/>
    </row>
    <row r="28" spans="1:36" x14ac:dyDescent="0.25">
      <c r="A28" s="28"/>
      <c r="B28" s="28"/>
    </row>
    <row r="29" spans="1:36" x14ac:dyDescent="0.25">
      <c r="A29" s="28"/>
      <c r="B29" s="28"/>
    </row>
    <row r="30" spans="1:36" x14ac:dyDescent="0.25">
      <c r="A30" s="28"/>
      <c r="B30" s="28"/>
    </row>
    <row r="31" spans="1:36" x14ac:dyDescent="0.25">
      <c r="A31" s="28"/>
      <c r="B31" s="28"/>
    </row>
    <row r="32" spans="1:36" x14ac:dyDescent="0.25">
      <c r="A32" s="28"/>
      <c r="B32" s="28"/>
    </row>
    <row r="33" spans="1:2" x14ac:dyDescent="0.25">
      <c r="A33" s="28"/>
      <c r="B33" s="28"/>
    </row>
    <row r="34" spans="1:2" x14ac:dyDescent="0.25">
      <c r="A34" s="28"/>
      <c r="B34" s="28"/>
    </row>
    <row r="35" spans="1:2" x14ac:dyDescent="0.25">
      <c r="A35" s="28"/>
      <c r="B35" s="28"/>
    </row>
    <row r="36" spans="1:2" x14ac:dyDescent="0.25">
      <c r="A36" s="28"/>
      <c r="B36" s="28"/>
    </row>
    <row r="37" spans="1:2" x14ac:dyDescent="0.25">
      <c r="A37" s="28"/>
      <c r="B37" s="28"/>
    </row>
    <row r="38" spans="1:2" x14ac:dyDescent="0.25">
      <c r="A38" s="28"/>
      <c r="B38" s="28"/>
    </row>
    <row r="39" spans="1:2" x14ac:dyDescent="0.25">
      <c r="A39" s="28"/>
      <c r="B39" s="28"/>
    </row>
    <row r="40" spans="1:2" x14ac:dyDescent="0.25">
      <c r="A40" s="28"/>
      <c r="B40" s="28"/>
    </row>
    <row r="41" spans="1:2" x14ac:dyDescent="0.25">
      <c r="A41" s="28"/>
      <c r="B41" s="28"/>
    </row>
    <row r="42" spans="1:2" x14ac:dyDescent="0.25">
      <c r="A42" s="28"/>
      <c r="B42" s="28"/>
    </row>
    <row r="43" spans="1:2" x14ac:dyDescent="0.25">
      <c r="A43" s="28"/>
      <c r="B43" s="28"/>
    </row>
    <row r="44" spans="1:2" x14ac:dyDescent="0.25">
      <c r="A44" s="28"/>
      <c r="B44" s="28"/>
    </row>
    <row r="45" spans="1:2" x14ac:dyDescent="0.25">
      <c r="A45" s="28"/>
      <c r="B45" s="28"/>
    </row>
    <row r="46" spans="1:2" x14ac:dyDescent="0.25">
      <c r="A46" s="28"/>
      <c r="B46" s="28"/>
    </row>
    <row r="47" spans="1:2" x14ac:dyDescent="0.25">
      <c r="A47" s="28"/>
      <c r="B47" s="28"/>
    </row>
    <row r="48" spans="1:2" x14ac:dyDescent="0.25">
      <c r="A48" s="28"/>
      <c r="B48" s="28"/>
    </row>
    <row r="49" spans="1:2" x14ac:dyDescent="0.25">
      <c r="A49" s="28"/>
      <c r="B49" s="28"/>
    </row>
    <row r="50" spans="1:2" x14ac:dyDescent="0.25">
      <c r="A50" s="28"/>
      <c r="B50" s="28"/>
    </row>
    <row r="51" spans="1:2" x14ac:dyDescent="0.25">
      <c r="A51" s="28"/>
      <c r="B51" s="28"/>
    </row>
    <row r="52" spans="1:2" x14ac:dyDescent="0.25">
      <c r="A52" s="28"/>
      <c r="B52" s="28"/>
    </row>
    <row r="53" spans="1:2" x14ac:dyDescent="0.25">
      <c r="A53" s="28"/>
      <c r="B53" s="28"/>
    </row>
    <row r="54" spans="1:2" x14ac:dyDescent="0.25">
      <c r="A54" s="28"/>
      <c r="B54" s="28"/>
    </row>
    <row r="55" spans="1:2" x14ac:dyDescent="0.25">
      <c r="A55" s="28"/>
      <c r="B55" s="28"/>
    </row>
    <row r="56" spans="1:2" x14ac:dyDescent="0.25">
      <c r="A56" s="28"/>
      <c r="B56" s="28"/>
    </row>
    <row r="57" spans="1:2" x14ac:dyDescent="0.25">
      <c r="A57" s="28"/>
      <c r="B57" s="28"/>
    </row>
    <row r="58" spans="1:2" x14ac:dyDescent="0.25">
      <c r="A58" s="28"/>
      <c r="B58" s="28"/>
    </row>
    <row r="59" spans="1:2" x14ac:dyDescent="0.25">
      <c r="A59" s="28"/>
      <c r="B59" s="28"/>
    </row>
    <row r="60" spans="1:2" x14ac:dyDescent="0.25">
      <c r="A60" s="28"/>
      <c r="B60" s="28"/>
    </row>
    <row r="61" spans="1:2" x14ac:dyDescent="0.25">
      <c r="A61" s="28"/>
      <c r="B61" s="28"/>
    </row>
    <row r="62" spans="1:2" x14ac:dyDescent="0.25">
      <c r="A62" s="28"/>
      <c r="B62" s="28"/>
    </row>
    <row r="63" spans="1:2" x14ac:dyDescent="0.25">
      <c r="A63" s="28"/>
      <c r="B63" s="28"/>
    </row>
    <row r="64" spans="1:2" x14ac:dyDescent="0.25">
      <c r="A64" s="28"/>
      <c r="B64" s="28"/>
    </row>
    <row r="65" spans="1:2" x14ac:dyDescent="0.25">
      <c r="A65" s="28"/>
      <c r="B65" s="28"/>
    </row>
    <row r="66" spans="1:2" x14ac:dyDescent="0.25">
      <c r="A66" s="28"/>
      <c r="B66" s="28"/>
    </row>
    <row r="67" spans="1:2" x14ac:dyDescent="0.25">
      <c r="A67" s="28"/>
      <c r="B67" s="28"/>
    </row>
    <row r="68" spans="1:2" x14ac:dyDescent="0.25">
      <c r="A68" s="28"/>
      <c r="B68" s="28"/>
    </row>
    <row r="69" spans="1:2" x14ac:dyDescent="0.25">
      <c r="A69" s="28"/>
      <c r="B69" s="28"/>
    </row>
    <row r="70" spans="1:2" x14ac:dyDescent="0.25">
      <c r="A70" s="28"/>
      <c r="B70" s="28"/>
    </row>
    <row r="71" spans="1:2" x14ac:dyDescent="0.25">
      <c r="A71" s="28"/>
      <c r="B71" s="28"/>
    </row>
    <row r="72" spans="1:2" x14ac:dyDescent="0.25">
      <c r="A72" s="28"/>
      <c r="B72" s="28"/>
    </row>
    <row r="73" spans="1:2" x14ac:dyDescent="0.25">
      <c r="A73" s="28"/>
      <c r="B73" s="28"/>
    </row>
    <row r="74" spans="1:2" x14ac:dyDescent="0.25">
      <c r="A74" s="28"/>
      <c r="B74" s="28"/>
    </row>
    <row r="75" spans="1:2" x14ac:dyDescent="0.25">
      <c r="A75" s="28"/>
      <c r="B75" s="28"/>
    </row>
    <row r="76" spans="1:2" x14ac:dyDescent="0.25">
      <c r="A76" s="28"/>
      <c r="B76" s="28"/>
    </row>
    <row r="77" spans="1:2" x14ac:dyDescent="0.25">
      <c r="A77" s="28"/>
      <c r="B77" s="28"/>
    </row>
    <row r="78" spans="1:2" x14ac:dyDescent="0.25">
      <c r="A78" s="28"/>
      <c r="B78" s="28"/>
    </row>
    <row r="79" spans="1:2" x14ac:dyDescent="0.25">
      <c r="A79" s="28"/>
      <c r="B79" s="28"/>
    </row>
    <row r="80" spans="1:2" x14ac:dyDescent="0.25">
      <c r="A80" s="28"/>
      <c r="B80" s="28"/>
    </row>
    <row r="81" spans="1:2" x14ac:dyDescent="0.25">
      <c r="A81" s="28"/>
      <c r="B81" s="28"/>
    </row>
    <row r="82" spans="1:2" x14ac:dyDescent="0.25">
      <c r="A82" s="28"/>
      <c r="B82" s="28"/>
    </row>
    <row r="83" spans="1:2" x14ac:dyDescent="0.25">
      <c r="A83" s="28"/>
      <c r="B83" s="28"/>
    </row>
    <row r="84" spans="1:2" x14ac:dyDescent="0.25">
      <c r="A84" s="28"/>
      <c r="B84" s="28"/>
    </row>
    <row r="85" spans="1:2" x14ac:dyDescent="0.25">
      <c r="A85" s="28"/>
      <c r="B85" s="28"/>
    </row>
    <row r="86" spans="1:2" x14ac:dyDescent="0.25">
      <c r="A86" s="28"/>
      <c r="B86" s="28"/>
    </row>
    <row r="87" spans="1:2" x14ac:dyDescent="0.25">
      <c r="A87" s="28"/>
      <c r="B87" s="28"/>
    </row>
    <row r="88" spans="1:2" x14ac:dyDescent="0.25">
      <c r="A88" s="28"/>
      <c r="B88" s="28"/>
    </row>
    <row r="89" spans="1:2" x14ac:dyDescent="0.25">
      <c r="A89" s="28"/>
      <c r="B89" s="28"/>
    </row>
    <row r="90" spans="1:2" x14ac:dyDescent="0.25">
      <c r="A90" s="28"/>
      <c r="B90" s="28"/>
    </row>
    <row r="91" spans="1:2" x14ac:dyDescent="0.25">
      <c r="A91" s="28"/>
      <c r="B91" s="28"/>
    </row>
    <row r="92" spans="1:2" x14ac:dyDescent="0.25">
      <c r="A92" s="28"/>
      <c r="B92" s="28"/>
    </row>
    <row r="93" spans="1:2" x14ac:dyDescent="0.25">
      <c r="A93" s="28"/>
      <c r="B93" s="28"/>
    </row>
    <row r="94" spans="1:2" x14ac:dyDescent="0.25">
      <c r="A94" s="28"/>
      <c r="B94" s="28"/>
    </row>
    <row r="95" spans="1:2" x14ac:dyDescent="0.25">
      <c r="A95" s="28"/>
      <c r="B95" s="28"/>
    </row>
    <row r="96" spans="1:2" x14ac:dyDescent="0.25">
      <c r="A96" s="28"/>
      <c r="B96" s="28"/>
    </row>
    <row r="97" spans="1:2" x14ac:dyDescent="0.25">
      <c r="A97" s="28"/>
      <c r="B97" s="28"/>
    </row>
    <row r="98" spans="1:2" x14ac:dyDescent="0.25">
      <c r="A98" s="28"/>
      <c r="B98" s="28"/>
    </row>
    <row r="99" spans="1:2" x14ac:dyDescent="0.25">
      <c r="A99" s="28"/>
      <c r="B99" s="28"/>
    </row>
    <row r="100" spans="1:2" x14ac:dyDescent="0.25">
      <c r="A100" s="28"/>
      <c r="B100" s="28"/>
    </row>
    <row r="101" spans="1:2" x14ac:dyDescent="0.25">
      <c r="A101" s="28"/>
      <c r="B101" s="28"/>
    </row>
    <row r="102" spans="1:2" x14ac:dyDescent="0.25">
      <c r="A102" s="28"/>
      <c r="B102" s="28"/>
    </row>
    <row r="103" spans="1:2" x14ac:dyDescent="0.25">
      <c r="A103" s="28"/>
      <c r="B103" s="28"/>
    </row>
    <row r="104" spans="1:2" x14ac:dyDescent="0.25">
      <c r="A104" s="28"/>
      <c r="B104" s="28"/>
    </row>
    <row r="105" spans="1:2" x14ac:dyDescent="0.25">
      <c r="A105" s="28"/>
      <c r="B105" s="28"/>
    </row>
    <row r="106" spans="1:2" x14ac:dyDescent="0.25">
      <c r="A106" s="28"/>
      <c r="B106" s="28"/>
    </row>
    <row r="107" spans="1:2" x14ac:dyDescent="0.25">
      <c r="A107" s="28"/>
      <c r="B107" s="28"/>
    </row>
    <row r="108" spans="1:2" x14ac:dyDescent="0.25">
      <c r="A108" s="28"/>
      <c r="B108" s="28"/>
    </row>
    <row r="109" spans="1:2" x14ac:dyDescent="0.25">
      <c r="A109" s="28"/>
      <c r="B109" s="28"/>
    </row>
    <row r="110" spans="1:2" x14ac:dyDescent="0.25">
      <c r="A110" s="28"/>
      <c r="B110" s="28"/>
    </row>
    <row r="111" spans="1:2" x14ac:dyDescent="0.25">
      <c r="A111" s="28"/>
      <c r="B111" s="28"/>
    </row>
    <row r="112" spans="1:2" x14ac:dyDescent="0.25">
      <c r="A112" s="28"/>
      <c r="B112" s="28"/>
    </row>
    <row r="113" spans="1:2" x14ac:dyDescent="0.25">
      <c r="A113" s="28"/>
      <c r="B113" s="28"/>
    </row>
    <row r="114" spans="1:2" x14ac:dyDescent="0.25">
      <c r="A114" s="28"/>
      <c r="B114" s="28"/>
    </row>
    <row r="115" spans="1:2" x14ac:dyDescent="0.25">
      <c r="A115" s="28"/>
      <c r="B115" s="28"/>
    </row>
    <row r="116" spans="1:2" x14ac:dyDescent="0.25">
      <c r="A116" s="28"/>
      <c r="B116" s="28"/>
    </row>
    <row r="117" spans="1:2" x14ac:dyDescent="0.25">
      <c r="A117" s="28"/>
      <c r="B117" s="28"/>
    </row>
    <row r="118" spans="1:2" x14ac:dyDescent="0.25">
      <c r="A118" s="28"/>
      <c r="B118" s="28"/>
    </row>
    <row r="119" spans="1:2" x14ac:dyDescent="0.25">
      <c r="A119" s="28"/>
      <c r="B119" s="28"/>
    </row>
    <row r="120" spans="1:2" x14ac:dyDescent="0.25">
      <c r="A120" s="28"/>
      <c r="B120" s="28"/>
    </row>
    <row r="121" spans="1:2" x14ac:dyDescent="0.25">
      <c r="A121" s="28"/>
      <c r="B121" s="28"/>
    </row>
    <row r="122" spans="1:2" x14ac:dyDescent="0.25">
      <c r="A122" s="28"/>
      <c r="B122" s="28"/>
    </row>
    <row r="123" spans="1:2" x14ac:dyDescent="0.25">
      <c r="A123" s="28"/>
      <c r="B123" s="28"/>
    </row>
    <row r="124" spans="1:2" x14ac:dyDescent="0.25">
      <c r="A124" s="28"/>
      <c r="B124" s="28"/>
    </row>
    <row r="125" spans="1:2" x14ac:dyDescent="0.25">
      <c r="A125" s="28"/>
      <c r="B125" s="28"/>
    </row>
    <row r="126" spans="1:2" x14ac:dyDescent="0.25">
      <c r="A126" s="28"/>
      <c r="B126" s="28"/>
    </row>
    <row r="127" spans="1:2" x14ac:dyDescent="0.25">
      <c r="A127" s="28"/>
      <c r="B127" s="28"/>
    </row>
    <row r="128" spans="1:2" x14ac:dyDescent="0.25">
      <c r="A128" s="28"/>
      <c r="B128" s="28"/>
    </row>
    <row r="129" spans="1:6" x14ac:dyDescent="0.25">
      <c r="A129" s="28"/>
      <c r="B129" s="28"/>
    </row>
    <row r="130" spans="1:6" x14ac:dyDescent="0.25">
      <c r="A130" s="28"/>
      <c r="B130" s="28"/>
    </row>
    <row r="131" spans="1:6" x14ac:dyDescent="0.25">
      <c r="A131" s="28"/>
      <c r="B131" s="28"/>
    </row>
    <row r="132" spans="1:6" x14ac:dyDescent="0.25">
      <c r="A132" s="28"/>
      <c r="B132" s="28"/>
    </row>
    <row r="133" spans="1:6" x14ac:dyDescent="0.25">
      <c r="A133" s="28"/>
      <c r="B133" s="28"/>
    </row>
    <row r="134" spans="1:6" x14ac:dyDescent="0.25">
      <c r="A134" s="28"/>
      <c r="B134" s="28"/>
    </row>
    <row r="135" spans="1:6" x14ac:dyDescent="0.25">
      <c r="A135" s="28"/>
      <c r="B135" s="28"/>
    </row>
    <row r="136" spans="1:6" x14ac:dyDescent="0.25">
      <c r="A136" s="28"/>
      <c r="B136" s="28"/>
    </row>
    <row r="137" spans="1:6" ht="51" x14ac:dyDescent="0.25">
      <c r="A137" s="28" t="s">
        <v>279</v>
      </c>
      <c r="B137" s="28"/>
      <c r="C137" s="14" t="s">
        <v>200</v>
      </c>
      <c r="D137" s="14" t="s">
        <v>249</v>
      </c>
      <c r="E137" s="14" t="s">
        <v>280</v>
      </c>
      <c r="F137" s="30"/>
    </row>
    <row r="138" spans="1:6" ht="63.75" x14ac:dyDescent="0.25">
      <c r="A138" s="14" t="s">
        <v>264</v>
      </c>
      <c r="C138" s="14" t="s">
        <v>281</v>
      </c>
      <c r="D138" s="14" t="s">
        <v>215</v>
      </c>
      <c r="E138" s="14" t="s">
        <v>260</v>
      </c>
      <c r="F138" s="30"/>
    </row>
    <row r="139" spans="1:6" ht="76.5" x14ac:dyDescent="0.25">
      <c r="A139" s="14" t="s">
        <v>282</v>
      </c>
      <c r="C139" s="14" t="s">
        <v>173</v>
      </c>
      <c r="D139" s="14" t="s">
        <v>174</v>
      </c>
      <c r="E139" s="14" t="s">
        <v>205</v>
      </c>
      <c r="F139" s="30"/>
    </row>
    <row r="140" spans="1:6" ht="76.5" x14ac:dyDescent="0.25">
      <c r="A140" s="14" t="s">
        <v>232</v>
      </c>
      <c r="C140" s="14" t="s">
        <v>283</v>
      </c>
      <c r="D140" s="14" t="s">
        <v>239</v>
      </c>
      <c r="E140" s="14" t="s">
        <v>175</v>
      </c>
      <c r="F140" s="30"/>
    </row>
    <row r="141" spans="1:6" ht="51" x14ac:dyDescent="0.25">
      <c r="A141" s="14" t="s">
        <v>247</v>
      </c>
      <c r="C141" s="14" t="s">
        <v>284</v>
      </c>
      <c r="D141" s="14" t="s">
        <v>285</v>
      </c>
      <c r="E141" s="14" t="s">
        <v>271</v>
      </c>
      <c r="F141" s="30"/>
    </row>
    <row r="142" spans="1:6" ht="38.25" x14ac:dyDescent="0.25">
      <c r="A142" s="14" t="s">
        <v>253</v>
      </c>
      <c r="C142" s="14" t="s">
        <v>286</v>
      </c>
    </row>
    <row r="143" spans="1:6" ht="51" x14ac:dyDescent="0.25">
      <c r="A143" s="14" t="s">
        <v>274</v>
      </c>
      <c r="C143" s="14" t="s">
        <v>287</v>
      </c>
    </row>
    <row r="144" spans="1:6" ht="51" x14ac:dyDescent="0.25">
      <c r="A144" s="14" t="s">
        <v>288</v>
      </c>
    </row>
    <row r="145" spans="1:1" ht="38.25" x14ac:dyDescent="0.25">
      <c r="A145" s="14" t="s">
        <v>289</v>
      </c>
    </row>
    <row r="146" spans="1:1" x14ac:dyDescent="0.25">
      <c r="A146" s="14" t="s">
        <v>198</v>
      </c>
    </row>
    <row r="147" spans="1:1" ht="38.25" x14ac:dyDescent="0.25">
      <c r="A147" s="14" t="s">
        <v>290</v>
      </c>
    </row>
    <row r="148" spans="1:1" ht="25.5" x14ac:dyDescent="0.25">
      <c r="A148" s="14" t="s">
        <v>171</v>
      </c>
    </row>
    <row r="149" spans="1:1" ht="38.25" x14ac:dyDescent="0.25">
      <c r="A149" s="14" t="s">
        <v>213</v>
      </c>
    </row>
    <row r="150" spans="1:1" ht="38.25" x14ac:dyDescent="0.25">
      <c r="A150" s="14" t="s">
        <v>220</v>
      </c>
    </row>
    <row r="151" spans="1:1" x14ac:dyDescent="0.25">
      <c r="A151" s="14" t="s">
        <v>269</v>
      </c>
    </row>
    <row r="152" spans="1:1" x14ac:dyDescent="0.25">
      <c r="A152" s="14" t="s">
        <v>227</v>
      </c>
    </row>
    <row r="1048539" spans="14:34" x14ac:dyDescent="0.25">
      <c r="W1048539" s="14" t="s">
        <v>291</v>
      </c>
      <c r="Z1048539" s="14" t="s">
        <v>280</v>
      </c>
    </row>
    <row r="1048540" spans="14:34" ht="25.5" x14ac:dyDescent="0.25">
      <c r="W1048540" s="14" t="s">
        <v>183</v>
      </c>
      <c r="Z1048540" s="14" t="s">
        <v>260</v>
      </c>
      <c r="AB1048540" s="14" t="s">
        <v>292</v>
      </c>
    </row>
    <row r="1048541" spans="14:34" ht="25.5" x14ac:dyDescent="0.25">
      <c r="N1048541" s="29" t="s">
        <v>177</v>
      </c>
      <c r="P1048541" s="29" t="s">
        <v>179</v>
      </c>
      <c r="Q1048541" s="29" t="s">
        <v>180</v>
      </c>
      <c r="S1048541" s="29" t="s">
        <v>177</v>
      </c>
      <c r="T1048541" s="29" t="s">
        <v>190</v>
      </c>
      <c r="U1048541" s="29" t="s">
        <v>182</v>
      </c>
      <c r="V1048541" s="29"/>
      <c r="W1048541" s="14" t="s">
        <v>208</v>
      </c>
      <c r="Z1048541" s="14" t="s">
        <v>205</v>
      </c>
      <c r="AB1048541" s="14" t="s">
        <v>184</v>
      </c>
      <c r="AH1048541" s="31"/>
    </row>
    <row r="1048542" spans="14:34" ht="25.5" x14ac:dyDescent="0.25">
      <c r="N1048542" s="14" t="s">
        <v>178</v>
      </c>
      <c r="O1048542" s="14"/>
      <c r="P1048542" s="29" t="s">
        <v>293</v>
      </c>
      <c r="Q1048542" s="29" t="s">
        <v>235</v>
      </c>
      <c r="S1048542" s="29" t="s">
        <v>223</v>
      </c>
      <c r="T1048542" s="29" t="s">
        <v>181</v>
      </c>
      <c r="U1048542" s="29" t="s">
        <v>224</v>
      </c>
      <c r="V1048542" s="29"/>
      <c r="W1048542" s="14" t="s">
        <v>294</v>
      </c>
      <c r="Z1048542" s="14" t="s">
        <v>175</v>
      </c>
      <c r="AB1048542" s="14" t="s">
        <v>295</v>
      </c>
      <c r="AH1048542" s="31"/>
    </row>
    <row r="1048543" spans="14:34" ht="25.5" x14ac:dyDescent="0.25">
      <c r="P1048543" s="29" t="s">
        <v>207</v>
      </c>
      <c r="W1048543" s="14" t="s">
        <v>296</v>
      </c>
      <c r="Z1048543" s="14" t="s">
        <v>271</v>
      </c>
      <c r="AB1048543" s="14" t="s">
        <v>297</v>
      </c>
      <c r="AH1048543" s="31"/>
    </row>
  </sheetData>
  <mergeCells count="104">
    <mergeCell ref="A1:B1"/>
    <mergeCell ref="C1:L1"/>
    <mergeCell ref="M1:AB1"/>
    <mergeCell ref="AC1:AJ1"/>
    <mergeCell ref="A2:L2"/>
    <mergeCell ref="M2:AB2"/>
    <mergeCell ref="AC2:AJ2"/>
    <mergeCell ref="M3:M4"/>
    <mergeCell ref="N3:O3"/>
    <mergeCell ref="P3:R3"/>
    <mergeCell ref="A3:B4"/>
    <mergeCell ref="C3:E4"/>
    <mergeCell ref="F3:F4"/>
    <mergeCell ref="G3:G4"/>
    <mergeCell ref="H3:H4"/>
    <mergeCell ref="I3:I4"/>
    <mergeCell ref="AI3:AJ4"/>
    <mergeCell ref="A5:B5"/>
    <mergeCell ref="C5:E5"/>
    <mergeCell ref="AG5:AH5"/>
    <mergeCell ref="AI5:AJ5"/>
    <mergeCell ref="A6:B6"/>
    <mergeCell ref="C6:E6"/>
    <mergeCell ref="AG6:AH6"/>
    <mergeCell ref="AI6:AJ6"/>
    <mergeCell ref="AB3:AB4"/>
    <mergeCell ref="AC3:AC4"/>
    <mergeCell ref="AD3:AD4"/>
    <mergeCell ref="AE3:AE4"/>
    <mergeCell ref="AF3:AF4"/>
    <mergeCell ref="AG3:AH3"/>
    <mergeCell ref="S3:U3"/>
    <mergeCell ref="V3:V4"/>
    <mergeCell ref="W3:W4"/>
    <mergeCell ref="X3:X4"/>
    <mergeCell ref="Y3:Z3"/>
    <mergeCell ref="AA3:AA4"/>
    <mergeCell ref="J3:J4"/>
    <mergeCell ref="K3:K4"/>
    <mergeCell ref="L3:L4"/>
    <mergeCell ref="A9:B9"/>
    <mergeCell ref="C9:E9"/>
    <mergeCell ref="AG9:AH9"/>
    <mergeCell ref="AI9:AJ9"/>
    <mergeCell ref="A10:B10"/>
    <mergeCell ref="C10:E10"/>
    <mergeCell ref="AG10:AH10"/>
    <mergeCell ref="AI10:AJ10"/>
    <mergeCell ref="A7:B7"/>
    <mergeCell ref="C7:E7"/>
    <mergeCell ref="AG7:AH7"/>
    <mergeCell ref="AI7:AJ7"/>
    <mergeCell ref="A8:B8"/>
    <mergeCell ref="C8:E8"/>
    <mergeCell ref="AG8:AH8"/>
    <mergeCell ref="AI8:AJ8"/>
    <mergeCell ref="A13:B13"/>
    <mergeCell ref="C13:E13"/>
    <mergeCell ref="AG13:AH13"/>
    <mergeCell ref="AI13:AJ13"/>
    <mergeCell ref="A14:B14"/>
    <mergeCell ref="C14:E14"/>
    <mergeCell ref="AG14:AH14"/>
    <mergeCell ref="AI14:AJ14"/>
    <mergeCell ref="A11:B11"/>
    <mergeCell ref="C11:E11"/>
    <mergeCell ref="AG11:AH11"/>
    <mergeCell ref="AI11:AJ11"/>
    <mergeCell ref="A12:B12"/>
    <mergeCell ref="C12:E12"/>
    <mergeCell ref="AG12:AH12"/>
    <mergeCell ref="AI12:AJ12"/>
    <mergeCell ref="A17:B17"/>
    <mergeCell ref="C17:E17"/>
    <mergeCell ref="AG17:AH17"/>
    <mergeCell ref="AI17:AJ17"/>
    <mergeCell ref="A18:B18"/>
    <mergeCell ref="C18:E18"/>
    <mergeCell ref="AG18:AH18"/>
    <mergeCell ref="AI18:AJ18"/>
    <mergeCell ref="A15:B15"/>
    <mergeCell ref="C15:E15"/>
    <mergeCell ref="AG15:AH15"/>
    <mergeCell ref="AI15:AJ15"/>
    <mergeCell ref="A16:B16"/>
    <mergeCell ref="C16:E16"/>
    <mergeCell ref="AG16:AH16"/>
    <mergeCell ref="AI16:AJ16"/>
    <mergeCell ref="A21:B21"/>
    <mergeCell ref="C21:E21"/>
    <mergeCell ref="AG21:AH21"/>
    <mergeCell ref="AI21:AJ21"/>
    <mergeCell ref="A22:B22"/>
    <mergeCell ref="C22:E22"/>
    <mergeCell ref="AG22:AH22"/>
    <mergeCell ref="AI22:AJ22"/>
    <mergeCell ref="A19:B19"/>
    <mergeCell ref="C19:E19"/>
    <mergeCell ref="AG19:AH19"/>
    <mergeCell ref="AI19:AJ19"/>
    <mergeCell ref="A20:B20"/>
    <mergeCell ref="C20:E20"/>
    <mergeCell ref="AG20:AH20"/>
    <mergeCell ref="AI20:AJ20"/>
  </mergeCells>
  <conditionalFormatting sqref="H5 H11:H22 W6 W8:W22">
    <cfRule type="cellIs" dxfId="99" priority="96" operator="equal">
      <formula>"Muy Alta"</formula>
    </cfRule>
    <cfRule type="cellIs" dxfId="98" priority="97" operator="equal">
      <formula>"Alta"</formula>
    </cfRule>
    <cfRule type="cellIs" dxfId="97" priority="98" operator="equal">
      <formula>"Media / Moderada"</formula>
    </cfRule>
    <cfRule type="cellIs" dxfId="96" priority="99" operator="equal">
      <formula>"Baja"</formula>
    </cfRule>
    <cfRule type="cellIs" dxfId="95" priority="100" operator="equal">
      <formula>"Muy baja"</formula>
    </cfRule>
  </conditionalFormatting>
  <conditionalFormatting sqref="J5:J6 Z6 Z8:Z22 J8:J22">
    <cfRule type="cellIs" dxfId="94" priority="91" operator="equal">
      <formula>"Catastrófico"</formula>
    </cfRule>
    <cfRule type="cellIs" dxfId="93" priority="92" operator="equal">
      <formula>"Mayor"</formula>
    </cfRule>
    <cfRule type="cellIs" dxfId="92" priority="93" operator="equal">
      <formula>"Moderado"</formula>
    </cfRule>
    <cfRule type="cellIs" dxfId="91" priority="94" operator="equal">
      <formula>"Menor"</formula>
    </cfRule>
    <cfRule type="cellIs" dxfId="90" priority="95" operator="equal">
      <formula>"Leve"</formula>
    </cfRule>
  </conditionalFormatting>
  <conditionalFormatting sqref="AA11:AA22 L11:L22">
    <cfRule type="cellIs" dxfId="89" priority="87" operator="equal">
      <formula>"Zona Extrema"</formula>
    </cfRule>
    <cfRule type="cellIs" dxfId="88" priority="88" operator="equal">
      <formula>"Zona Alta"</formula>
    </cfRule>
    <cfRule type="cellIs" dxfId="87" priority="89" operator="equal">
      <formula>"Zona Moderada"</formula>
    </cfRule>
    <cfRule type="cellIs" dxfId="86" priority="90" operator="equal">
      <formula>"Zona Baja"</formula>
    </cfRule>
  </conditionalFormatting>
  <conditionalFormatting sqref="L5">
    <cfRule type="cellIs" dxfId="85" priority="83" operator="equal">
      <formula>"Zona Extrema"</formula>
    </cfRule>
    <cfRule type="cellIs" dxfId="84" priority="84" operator="equal">
      <formula>"Zona Alta"</formula>
    </cfRule>
    <cfRule type="cellIs" dxfId="83" priority="85" operator="equal">
      <formula>"Zona Moderada"</formula>
    </cfRule>
    <cfRule type="cellIs" dxfId="82" priority="86" operator="equal">
      <formula>"Zona Baja"</formula>
    </cfRule>
  </conditionalFormatting>
  <conditionalFormatting sqref="L6 L8:L10">
    <cfRule type="cellIs" dxfId="81" priority="79" operator="equal">
      <formula>"Zona Extrema"</formula>
    </cfRule>
    <cfRule type="cellIs" dxfId="80" priority="80" operator="equal">
      <formula>"Zona Alta"</formula>
    </cfRule>
    <cfRule type="cellIs" dxfId="79" priority="81" operator="equal">
      <formula>"Zona Moderada"</formula>
    </cfRule>
    <cfRule type="cellIs" dxfId="78" priority="82" operator="equal">
      <formula>"Zona Baja"</formula>
    </cfRule>
  </conditionalFormatting>
  <conditionalFormatting sqref="H6">
    <cfRule type="cellIs" dxfId="77" priority="74" operator="equal">
      <formula>"Muy Alta"</formula>
    </cfRule>
    <cfRule type="cellIs" dxfId="76" priority="75" operator="equal">
      <formula>"Alta"</formula>
    </cfRule>
    <cfRule type="cellIs" dxfId="75" priority="76" operator="equal">
      <formula>"Media / Moderada"</formula>
    </cfRule>
    <cfRule type="cellIs" dxfId="74" priority="77" operator="equal">
      <formula>"Baja"</formula>
    </cfRule>
    <cfRule type="cellIs" dxfId="73" priority="78" operator="equal">
      <formula>"Muy baja"</formula>
    </cfRule>
  </conditionalFormatting>
  <conditionalFormatting sqref="H8">
    <cfRule type="cellIs" dxfId="72" priority="69" operator="equal">
      <formula>"Muy Alta"</formula>
    </cfRule>
    <cfRule type="cellIs" dxfId="71" priority="70" operator="equal">
      <formula>"Alta"</formula>
    </cfRule>
    <cfRule type="cellIs" dxfId="70" priority="71" operator="equal">
      <formula>"Media / Moderada"</formula>
    </cfRule>
    <cfRule type="cellIs" dxfId="69" priority="72" operator="equal">
      <formula>"Baja"</formula>
    </cfRule>
    <cfRule type="cellIs" dxfId="68" priority="73" operator="equal">
      <formula>"Muy baja"</formula>
    </cfRule>
  </conditionalFormatting>
  <conditionalFormatting sqref="H9">
    <cfRule type="cellIs" dxfId="67" priority="64" operator="equal">
      <formula>"Muy Alta"</formula>
    </cfRule>
    <cfRule type="cellIs" dxfId="66" priority="65" operator="equal">
      <formula>"Alta"</formula>
    </cfRule>
    <cfRule type="cellIs" dxfId="65" priority="66" operator="equal">
      <formula>"Media / Moderada"</formula>
    </cfRule>
    <cfRule type="cellIs" dxfId="64" priority="67" operator="equal">
      <formula>"Baja"</formula>
    </cfRule>
    <cfRule type="cellIs" dxfId="63" priority="68" operator="equal">
      <formula>"Muy baja"</formula>
    </cfRule>
  </conditionalFormatting>
  <conditionalFormatting sqref="H10">
    <cfRule type="cellIs" dxfId="62" priority="59" operator="equal">
      <formula>"Muy Alta"</formula>
    </cfRule>
    <cfRule type="cellIs" dxfId="61" priority="60" operator="equal">
      <formula>"Alta"</formula>
    </cfRule>
    <cfRule type="cellIs" dxfId="60" priority="61" operator="equal">
      <formula>"Media / Moderada"</formula>
    </cfRule>
    <cfRule type="cellIs" dxfId="59" priority="62" operator="equal">
      <formula>"Baja"</formula>
    </cfRule>
    <cfRule type="cellIs" dxfId="58" priority="63" operator="equal">
      <formula>"Muy baja"</formula>
    </cfRule>
  </conditionalFormatting>
  <conditionalFormatting sqref="I5">
    <cfRule type="cellIs" dxfId="57" priority="54" operator="equal">
      <formula>"Muy Alta"</formula>
    </cfRule>
    <cfRule type="cellIs" dxfId="56" priority="55" operator="equal">
      <formula>"Alta"</formula>
    </cfRule>
    <cfRule type="cellIs" dxfId="55" priority="56" operator="equal">
      <formula>"Media / Moderada"</formula>
    </cfRule>
    <cfRule type="cellIs" dxfId="54" priority="57" operator="equal">
      <formula>"Baja"</formula>
    </cfRule>
    <cfRule type="cellIs" dxfId="53" priority="58" operator="equal">
      <formula>"Muy baja"</formula>
    </cfRule>
  </conditionalFormatting>
  <conditionalFormatting sqref="W5">
    <cfRule type="cellIs" dxfId="52" priority="49" operator="equal">
      <formula>"Muy Alta"</formula>
    </cfRule>
    <cfRule type="cellIs" dxfId="51" priority="50" operator="equal">
      <formula>"Alta"</formula>
    </cfRule>
    <cfRule type="cellIs" dxfId="50" priority="51" operator="equal">
      <formula>"Media / Moderada"</formula>
    </cfRule>
    <cfRule type="cellIs" dxfId="49" priority="52" operator="equal">
      <formula>"Baja"</formula>
    </cfRule>
    <cfRule type="cellIs" dxfId="48" priority="53" operator="equal">
      <formula>"Muy baja"</formula>
    </cfRule>
  </conditionalFormatting>
  <conditionalFormatting sqref="Z5">
    <cfRule type="cellIs" dxfId="47" priority="44" operator="equal">
      <formula>"Catastrófico"</formula>
    </cfRule>
    <cfRule type="cellIs" dxfId="46" priority="45" operator="equal">
      <formula>"Mayor"</formula>
    </cfRule>
    <cfRule type="cellIs" dxfId="45" priority="46" operator="equal">
      <formula>"Moderado"</formula>
    </cfRule>
    <cfRule type="cellIs" dxfId="44" priority="47" operator="equal">
      <formula>"Menor"</formula>
    </cfRule>
    <cfRule type="cellIs" dxfId="43" priority="48" operator="equal">
      <formula>"Leve"</formula>
    </cfRule>
  </conditionalFormatting>
  <conditionalFormatting sqref="AA5">
    <cfRule type="cellIs" dxfId="42" priority="40" operator="equal">
      <formula>"Zona Extrema"</formula>
    </cfRule>
    <cfRule type="cellIs" dxfId="41" priority="41" operator="equal">
      <formula>"Zona Alta"</formula>
    </cfRule>
    <cfRule type="cellIs" dxfId="40" priority="42" operator="equal">
      <formula>"Zona Moderada"</formula>
    </cfRule>
    <cfRule type="cellIs" dxfId="39" priority="43" operator="equal">
      <formula>"Zona Baja"</formula>
    </cfRule>
  </conditionalFormatting>
  <conditionalFormatting sqref="AA6">
    <cfRule type="cellIs" dxfId="38" priority="36" operator="equal">
      <formula>"Zona Extrema"</formula>
    </cfRule>
    <cfRule type="cellIs" dxfId="37" priority="37" operator="equal">
      <formula>"Zona Alta"</formula>
    </cfRule>
    <cfRule type="cellIs" dxfId="36" priority="38" operator="equal">
      <formula>"Zona Moderada"</formula>
    </cfRule>
    <cfRule type="cellIs" dxfId="35" priority="39" operator="equal">
      <formula>"Zona Baja"</formula>
    </cfRule>
  </conditionalFormatting>
  <conditionalFormatting sqref="AA8">
    <cfRule type="cellIs" dxfId="34" priority="32" operator="equal">
      <formula>"Zona Extrema"</formula>
    </cfRule>
    <cfRule type="cellIs" dxfId="33" priority="33" operator="equal">
      <formula>"Zona Alta"</formula>
    </cfRule>
    <cfRule type="cellIs" dxfId="32" priority="34" operator="equal">
      <formula>"Zona Moderada"</formula>
    </cfRule>
    <cfRule type="cellIs" dxfId="31" priority="35" operator="equal">
      <formula>"Zona Baja"</formula>
    </cfRule>
  </conditionalFormatting>
  <conditionalFormatting sqref="AA9">
    <cfRule type="cellIs" dxfId="30" priority="28" operator="equal">
      <formula>"Zona Extrema"</formula>
    </cfRule>
    <cfRule type="cellIs" dxfId="29" priority="29" operator="equal">
      <formula>"Zona Alta"</formula>
    </cfRule>
    <cfRule type="cellIs" dxfId="28" priority="30" operator="equal">
      <formula>"Zona Moderada"</formula>
    </cfRule>
    <cfRule type="cellIs" dxfId="27" priority="31" operator="equal">
      <formula>"Zona Baja"</formula>
    </cfRule>
  </conditionalFormatting>
  <conditionalFormatting sqref="AA10">
    <cfRule type="cellIs" dxfId="26" priority="24" operator="equal">
      <formula>"Zona Extrema"</formula>
    </cfRule>
    <cfRule type="cellIs" dxfId="25" priority="25" operator="equal">
      <formula>"Zona Alta"</formula>
    </cfRule>
    <cfRule type="cellIs" dxfId="24" priority="26" operator="equal">
      <formula>"Zona Moderada"</formula>
    </cfRule>
    <cfRule type="cellIs" dxfId="23" priority="27" operator="equal">
      <formula>"Zona Baja"</formula>
    </cfRule>
  </conditionalFormatting>
  <conditionalFormatting sqref="W7">
    <cfRule type="cellIs" dxfId="22" priority="19" operator="equal">
      <formula>"Muy Alta"</formula>
    </cfRule>
    <cfRule type="cellIs" dxfId="21" priority="20" operator="equal">
      <formula>"Alta"</formula>
    </cfRule>
    <cfRule type="cellIs" dxfId="20" priority="21" operator="equal">
      <formula>"Media / Moderada"</formula>
    </cfRule>
    <cfRule type="cellIs" dxfId="19" priority="22" operator="equal">
      <formula>"Baja"</formula>
    </cfRule>
    <cfRule type="cellIs" dxfId="18" priority="23" operator="equal">
      <formula>"Muy baja"</formula>
    </cfRule>
  </conditionalFormatting>
  <conditionalFormatting sqref="J7 Z7">
    <cfRule type="cellIs" dxfId="17" priority="14" operator="equal">
      <formula>"Catastrófico"</formula>
    </cfRule>
    <cfRule type="cellIs" dxfId="16" priority="15" operator="equal">
      <formula>"Mayor"</formula>
    </cfRule>
    <cfRule type="cellIs" dxfId="15" priority="16" operator="equal">
      <formula>"Moderado"</formula>
    </cfRule>
    <cfRule type="cellIs" dxfId="14" priority="17" operator="equal">
      <formula>"Menor"</formula>
    </cfRule>
    <cfRule type="cellIs" dxfId="13" priority="18" operator="equal">
      <formula>"Leve"</formula>
    </cfRule>
  </conditionalFormatting>
  <conditionalFormatting sqref="L7">
    <cfRule type="cellIs" dxfId="12" priority="10" operator="equal">
      <formula>"Zona Extrema"</formula>
    </cfRule>
    <cfRule type="cellIs" dxfId="11" priority="11" operator="equal">
      <formula>"Zona Alta"</formula>
    </cfRule>
    <cfRule type="cellIs" dxfId="10" priority="12" operator="equal">
      <formula>"Zona Moderada"</formula>
    </cfRule>
    <cfRule type="cellIs" dxfId="9" priority="13" operator="equal">
      <formula>"Zona Baja"</formula>
    </cfRule>
  </conditionalFormatting>
  <conditionalFormatting sqref="H7">
    <cfRule type="cellIs" dxfId="8" priority="5" operator="equal">
      <formula>"Muy Alta"</formula>
    </cfRule>
    <cfRule type="cellIs" dxfId="7" priority="6" operator="equal">
      <formula>"Alta"</formula>
    </cfRule>
    <cfRule type="cellIs" dxfId="6" priority="7" operator="equal">
      <formula>"Media / Moderada"</formula>
    </cfRule>
    <cfRule type="cellIs" dxfId="5" priority="8" operator="equal">
      <formula>"Baja"</formula>
    </cfRule>
    <cfRule type="cellIs" dxfId="4" priority="9" operator="equal">
      <formula>"Muy baja"</formula>
    </cfRule>
  </conditionalFormatting>
  <conditionalFormatting sqref="AA7">
    <cfRule type="cellIs" dxfId="3" priority="1" operator="equal">
      <formula>"Zona Extrema"</formula>
    </cfRule>
    <cfRule type="cellIs" dxfId="2" priority="2" operator="equal">
      <formula>"Zona Alta"</formula>
    </cfRule>
    <cfRule type="cellIs" dxfId="1" priority="3" operator="equal">
      <formula>"Zona Moderada"</formula>
    </cfRule>
    <cfRule type="cellIs" dxfId="0" priority="4" operator="equal">
      <formula>"Zona Baja"</formula>
    </cfRule>
  </conditionalFormatting>
  <dataValidations count="13">
    <dataValidation type="list" allowBlank="1" showInputMessage="1" showErrorMessage="1" sqref="AB5:AB22">
      <formula1>$AB$1048540:$AB$1048576</formula1>
    </dataValidation>
    <dataValidation type="list" allowBlank="1" showInputMessage="1" showErrorMessage="1" sqref="Z5:Z22">
      <formula1>$Z$1048539:$Z$1048576</formula1>
    </dataValidation>
    <dataValidation type="list" allowBlank="1" showInputMessage="1" showErrorMessage="1" sqref="W5:W22">
      <formula1>$W$1048539:$W$1048576</formula1>
    </dataValidation>
    <dataValidation type="list" allowBlank="1" showInputMessage="1" showErrorMessage="1" sqref="P5:P22">
      <formula1>$P$1048541:$P$1048576</formula1>
    </dataValidation>
    <dataValidation type="list" allowBlank="1" showInputMessage="1" showErrorMessage="1" sqref="U5:U22">
      <formula1>$U$1048541:$U$1048542</formula1>
    </dataValidation>
    <dataValidation type="list" allowBlank="1" showInputMessage="1" showErrorMessage="1" sqref="T5:T22">
      <formula1>$T$1048541:$T$1048542</formula1>
    </dataValidation>
    <dataValidation type="list" allowBlank="1" showInputMessage="1" showErrorMessage="1" sqref="S5:S22">
      <formula1>$S$1048541:$S$1048542</formula1>
    </dataValidation>
    <dataValidation type="list" allowBlank="1" showInputMessage="1" showErrorMessage="1" sqref="Q5:Q22">
      <formula1>$Q$1048541:$Q$1048542</formula1>
    </dataValidation>
    <dataValidation type="list" allowBlank="1" showInputMessage="1" showErrorMessage="1" sqref="N5:O22">
      <formula1>$N$1048541:$N$1048542</formula1>
    </dataValidation>
    <dataValidation type="list" allowBlank="1" showInputMessage="1" showErrorMessage="1" sqref="J5:J22">
      <formula1>$E$137:$E$141</formula1>
    </dataValidation>
    <dataValidation type="list" allowBlank="1" showInputMessage="1" showErrorMessage="1" sqref="G5:G22">
      <formula1>$D$137:$D$141</formula1>
    </dataValidation>
    <dataValidation type="list" allowBlank="1" showInputMessage="1" showErrorMessage="1" sqref="F5:F22">
      <formula1>$C$137:$C$143</formula1>
    </dataValidation>
    <dataValidation type="list" allowBlank="1" showInputMessage="1" showErrorMessage="1" sqref="A5:B22">
      <formula1>$A$137:$A$152</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COMPONENTE 1</vt:lpstr>
      <vt:lpstr>COMPONENTE 2</vt:lpstr>
      <vt:lpstr>COMPONENTE 3</vt:lpstr>
      <vt:lpstr>COMPONENTE 4</vt:lpstr>
      <vt:lpstr>COMPONENTE 5</vt:lpstr>
      <vt:lpstr>COMPONENTE 6</vt:lpstr>
      <vt:lpstr>MAPA DE RIESGOS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ELIZABETH PICO DIAZ</cp:lastModifiedBy>
  <dcterms:created xsi:type="dcterms:W3CDTF">2024-01-22T20:30:24Z</dcterms:created>
  <dcterms:modified xsi:type="dcterms:W3CDTF">2024-01-22T21:48:10Z</dcterms:modified>
</cp:coreProperties>
</file>