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 BIF\INFORMES PLAN ANTICORRUPCION SEGUIMIENTO\"/>
    </mc:Choice>
  </mc:AlternateContent>
  <bookViews>
    <workbookView xWindow="0" yWindow="0" windowWidth="28800" windowHeight="10335" activeTab="6"/>
  </bookViews>
  <sheets>
    <sheet name="COMPONENTE 1" sheetId="1" r:id="rId1"/>
    <sheet name="COMPONENTE 2" sheetId="2" r:id="rId2"/>
    <sheet name="COMPONENTE 3" sheetId="3" r:id="rId3"/>
    <sheet name="COMPONENTE 4" sheetId="4" r:id="rId4"/>
    <sheet name="COMPONENTE 5" sheetId="5" r:id="rId5"/>
    <sheet name="COMPONENTE 6" sheetId="6" r:id="rId6"/>
    <sheet name="MAPA DE RIESGO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Y22" i="7"/>
  <c r="R22" i="7"/>
  <c r="L22" i="7"/>
  <c r="K22" i="7"/>
  <c r="H22" i="7"/>
  <c r="I22" i="7" s="1"/>
  <c r="V22" i="7" s="1"/>
  <c r="X22" i="7" s="1"/>
  <c r="AA21" i="7"/>
  <c r="Y21" i="7"/>
  <c r="R21" i="7"/>
  <c r="K21" i="7"/>
  <c r="H21" i="7"/>
  <c r="L21" i="7" s="1"/>
  <c r="AA20" i="7"/>
  <c r="Y20" i="7"/>
  <c r="R20" i="7"/>
  <c r="V20" i="7" s="1"/>
  <c r="X20" i="7" s="1"/>
  <c r="L20" i="7"/>
  <c r="K20" i="7"/>
  <c r="I20" i="7"/>
  <c r="H20" i="7"/>
  <c r="AA19" i="7"/>
  <c r="Y19" i="7"/>
  <c r="R19" i="7"/>
  <c r="K19" i="7"/>
  <c r="H19" i="7"/>
  <c r="L19" i="7" s="1"/>
  <c r="AA18" i="7"/>
  <c r="Y18" i="7"/>
  <c r="R18" i="7"/>
  <c r="V18" i="7" s="1"/>
  <c r="X18" i="7" s="1"/>
  <c r="L18" i="7"/>
  <c r="K18" i="7"/>
  <c r="I18" i="7"/>
  <c r="H18" i="7"/>
  <c r="AA17" i="7"/>
  <c r="Y17" i="7"/>
  <c r="R17" i="7"/>
  <c r="K17" i="7"/>
  <c r="H17" i="7"/>
  <c r="L17" i="7" s="1"/>
  <c r="AA16" i="7"/>
  <c r="Y16" i="7"/>
  <c r="R16" i="7"/>
  <c r="V16" i="7" s="1"/>
  <c r="X16" i="7" s="1"/>
  <c r="L16" i="7"/>
  <c r="K16" i="7"/>
  <c r="I16" i="7"/>
  <c r="H16" i="7"/>
  <c r="AA15" i="7"/>
  <c r="Y15" i="7"/>
  <c r="R15" i="7"/>
  <c r="K15" i="7"/>
  <c r="H15" i="7"/>
  <c r="L15" i="7" s="1"/>
  <c r="AA14" i="7"/>
  <c r="Y14" i="7"/>
  <c r="R14" i="7"/>
  <c r="V14" i="7" s="1"/>
  <c r="X14" i="7" s="1"/>
  <c r="L14" i="7"/>
  <c r="K14" i="7"/>
  <c r="I14" i="7"/>
  <c r="H14" i="7"/>
  <c r="AA13" i="7"/>
  <c r="Y13" i="7"/>
  <c r="R13" i="7"/>
  <c r="K13" i="7"/>
  <c r="H13" i="7"/>
  <c r="L13" i="7" s="1"/>
  <c r="AA12" i="7"/>
  <c r="Y12" i="7"/>
  <c r="V12" i="7"/>
  <c r="X12" i="7" s="1"/>
  <c r="R12" i="7"/>
  <c r="L12" i="7"/>
  <c r="K12" i="7"/>
  <c r="I12" i="7"/>
  <c r="H12" i="7"/>
  <c r="AA11" i="7"/>
  <c r="Y11" i="7"/>
  <c r="R11" i="7"/>
  <c r="K11" i="7"/>
  <c r="H11" i="7"/>
  <c r="L11" i="7" s="1"/>
  <c r="AA10" i="7"/>
  <c r="Y10" i="7"/>
  <c r="V10" i="7"/>
  <c r="X10" i="7" s="1"/>
  <c r="R10" i="7"/>
  <c r="L10" i="7"/>
  <c r="K10" i="7"/>
  <c r="I10" i="7"/>
  <c r="H10" i="7"/>
  <c r="AA9" i="7"/>
  <c r="V9" i="7"/>
  <c r="R9" i="7"/>
  <c r="K9" i="7"/>
  <c r="Y9" i="7" s="1"/>
  <c r="H9" i="7"/>
  <c r="L9" i="7" s="1"/>
  <c r="AA8" i="7"/>
  <c r="Y8" i="7"/>
  <c r="V8" i="7"/>
  <c r="X8" i="7" s="1"/>
  <c r="R8" i="7"/>
  <c r="L8" i="7"/>
  <c r="K8" i="7"/>
  <c r="I8" i="7"/>
  <c r="H8" i="7"/>
  <c r="AA7" i="7"/>
  <c r="Y7" i="7"/>
  <c r="R7" i="7"/>
  <c r="K7" i="7"/>
  <c r="H7" i="7"/>
  <c r="L7" i="7" s="1"/>
  <c r="AA6" i="7"/>
  <c r="Y6" i="7"/>
  <c r="V6" i="7"/>
  <c r="X6" i="7" s="1"/>
  <c r="R6" i="7"/>
  <c r="L6" i="7"/>
  <c r="K6" i="7"/>
  <c r="I6" i="7"/>
  <c r="H6" i="7"/>
  <c r="AA5" i="7"/>
  <c r="Y5" i="7"/>
  <c r="R5" i="7"/>
  <c r="K5" i="7"/>
  <c r="H5" i="7"/>
  <c r="L5" i="7" s="1"/>
  <c r="I5" i="7" l="1"/>
  <c r="V5" i="7" s="1"/>
  <c r="X5" i="7" s="1"/>
  <c r="I7" i="7"/>
  <c r="V7" i="7" s="1"/>
  <c r="X7" i="7" s="1"/>
  <c r="I9" i="7"/>
  <c r="X9" i="7" s="1"/>
  <c r="I11" i="7"/>
  <c r="V11" i="7" s="1"/>
  <c r="X11" i="7" s="1"/>
  <c r="I13" i="7"/>
  <c r="V13" i="7" s="1"/>
  <c r="X13" i="7" s="1"/>
  <c r="I15" i="7"/>
  <c r="V15" i="7" s="1"/>
  <c r="X15" i="7" s="1"/>
  <c r="I17" i="7"/>
  <c r="V17" i="7" s="1"/>
  <c r="X17" i="7" s="1"/>
  <c r="I19" i="7"/>
  <c r="V19" i="7" s="1"/>
  <c r="X19" i="7" s="1"/>
  <c r="I21" i="7"/>
  <c r="V21" i="7" s="1"/>
  <c r="X21" i="7" s="1"/>
</calcChain>
</file>

<file path=xl/sharedStrings.xml><?xml version="1.0" encoding="utf-8"?>
<sst xmlns="http://schemas.openxmlformats.org/spreadsheetml/2006/main" count="648" uniqueCount="299">
  <si>
    <r>
      <t xml:space="preserve">PLAN ANTICORRUPCIÓN Y DE ATENCIÓN AL CIUDADANO - VIGENCIA 2024
Componente 1: </t>
    </r>
    <r>
      <rPr>
        <sz val="11"/>
        <color theme="1"/>
        <rFont val="Calibri"/>
        <family val="2"/>
        <scheme val="minor"/>
      </rPr>
      <t>Gestión del Riesgo de Corrupción</t>
    </r>
  </si>
  <si>
    <t>BIF2021*</t>
  </si>
  <si>
    <t>OBJETIVO:</t>
  </si>
  <si>
    <t>Implementar acciones de control y seguimiento que permitan al Banco Inmobiliario de Floridablanca - BIF, administrar la probabilidad de ocurrencia de los eventos de riesgo identificados en el Mapa de Riesgos de Corrupción.</t>
  </si>
  <si>
    <t>DIAGNÓSTICO:</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</si>
  <si>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6) emitida en el mes de noviembre de 2022</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</si>
  <si>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</si>
  <si>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</si>
  <si>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SUBCOMPONENTE</t>
  </si>
  <si>
    <t>ACTIVIDAD</t>
  </si>
  <si>
    <t>META / PRODUCTO</t>
  </si>
  <si>
    <t>RESPONSABLE</t>
  </si>
  <si>
    <t>FECHA 
INICIAL</t>
  </si>
  <si>
    <t>FECHA 
FINAL</t>
  </si>
  <si>
    <t>Política de Administración de Riesgos</t>
  </si>
  <si>
    <t>Socializar el Mapa de Riesgos de gestión del Banco Inmobiliario de Floridablanca - BIF con base en la GUÍA PARA LA ADMINISTRACIÓN DEL RIESGO Y EL DISEÑO DE CONTROLES EN ENTIDADES PÚBLICAS (Versión 6).</t>
  </si>
  <si>
    <t>Un (1) Mapa de Riegos Socializado</t>
  </si>
  <si>
    <t>Secretaría General</t>
  </si>
  <si>
    <t>Realizar seguimiento al Mapa de Riesgos de gestión del Banco Inmobiliario de Floridablanca</t>
  </si>
  <si>
    <t>Una (1) actividad de sensibilización en relación con el Mapa de Riesgos</t>
  </si>
  <si>
    <t>Profesional Especializado - 
Control Interno</t>
  </si>
  <si>
    <t>Publicar el Mapa de Riesgos de gestión en el sitio web de la Entidad y su seguimiento.</t>
  </si>
  <si>
    <t>Un (1) Mapa de Riesgos debidamente publicado</t>
  </si>
  <si>
    <t>Profesional Universitario - 
Gestión de TIC'S</t>
  </si>
  <si>
    <t>Construcción del Mapa de Riesgos de Corrupción</t>
  </si>
  <si>
    <t>Elaborar y aprobar el Mapa de Riesgos de Corrupción (como parte del PAAC 2024 del BIF) con base en la GUÍA PARA LA ADMINISTRACIÓN DEL RIESGO Y EL DISEÑO DE CONTROLES EN ENTIDADES PÚBLICAS (Versión 6).</t>
  </si>
  <si>
    <t>Un (1) Mapa de Riesgos de Corrupción (MRC) elaborado y aprobado.</t>
  </si>
  <si>
    <t xml:space="preserve">Secretaría General </t>
  </si>
  <si>
    <t>Publicar el Plan Anticorrupción y de Atención al Ciudadano "PAAC" 2024 y el Mapa de Riesgos de Corrupción "MRC" 2024 en el sitio web de la Entidad.</t>
  </si>
  <si>
    <t>Un (1) PAAC 2024 y un (1) MRC 2024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</si>
  <si>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2024 del BIF), haciendo énfasis en sus responsabilidades individuales frente al mismo.</t>
  </si>
  <si>
    <t>Una (1) actividad de socialización sobre la estructura y responsabilidades del PAAC y el MRC.</t>
  </si>
  <si>
    <t>31/06/2024</t>
  </si>
  <si>
    <t>Seguimiento</t>
  </si>
  <si>
    <r>
      <t xml:space="preserve">De acuerdo con lo establecido en el documento " Estrategias para la Construcción del Plan Anticorrupción y de Atención al Ciudadano (V2, 2015), realizar tres (3) seguimientos al PAAC 2024, así:
• </t>
    </r>
    <r>
      <rPr>
        <b/>
        <sz val="11"/>
        <color theme="1"/>
        <rFont val="Calibri"/>
        <family val="2"/>
        <scheme val="minor"/>
      </rPr>
      <t>Corte a 30-Abr-2024:</t>
    </r>
    <r>
      <rPr>
        <sz val="11"/>
        <color theme="1"/>
        <rFont val="Calibri"/>
        <family val="2"/>
        <scheme val="minor"/>
      </rPr>
      <t xml:space="preserve"> Publicación en May-2024.
• </t>
    </r>
    <r>
      <rPr>
        <b/>
        <sz val="11"/>
        <color theme="1"/>
        <rFont val="Calibri"/>
        <family val="2"/>
        <scheme val="minor"/>
      </rPr>
      <t xml:space="preserve">Corte a 31-Ago-2024: </t>
    </r>
    <r>
      <rPr>
        <sz val="11"/>
        <color theme="1"/>
        <rFont val="Calibri"/>
        <family val="2"/>
        <scheme val="minor"/>
      </rPr>
      <t xml:space="preserve">Publicación en Sep-2024.
• </t>
    </r>
    <r>
      <rPr>
        <b/>
        <sz val="11"/>
        <color theme="1"/>
        <rFont val="Calibri"/>
        <family val="2"/>
        <scheme val="minor"/>
      </rPr>
      <t xml:space="preserve">Corte a 31-Dic-2024: </t>
    </r>
    <r>
      <rPr>
        <sz val="11"/>
        <color theme="1"/>
        <rFont val="Calibri"/>
        <family val="2"/>
        <scheme val="minor"/>
      </rPr>
      <t>Publicación en Ene-2025.</t>
    </r>
  </si>
  <si>
    <t>Tres (3) seguimientos al PAAC 2024 practicados y publicados (el último de los seguimiento será publicado en el mes de Ene-2024).</t>
  </si>
  <si>
    <r>
      <t xml:space="preserve">PLAN ANTICORRUPCIÓN Y DE ATENCIÓN AL CIUDADANO - VIGENCIA 2024
Componente 2: </t>
    </r>
    <r>
      <rPr>
        <sz val="11"/>
        <color theme="1"/>
        <rFont val="Calibri"/>
        <family val="2"/>
        <scheme val="minor"/>
      </rPr>
      <t>Estrategia Antitrámites</t>
    </r>
  </si>
  <si>
    <t>Ejecutar acciones orientadas a la simplificación, estandarización, optimización, automatización y eliminación de aquellos trámites o procedimientos que sean innecesarios, logrando más eficiencia y efectividad en la prestación de los servicios.</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</si>
  <si>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</si>
  <si>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Los recursos asignados a la Estrategia Antitrámites se encuentran representados en el talento humano vinculado al Banco Inmobiliario de Floridablanca - BIF.</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</si>
  <si>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</si>
  <si>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</si>
  <si>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</si>
  <si>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</si>
  <si>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</si>
  <si>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</si>
  <si>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</si>
  <si>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FECHA INICIAL</t>
  </si>
  <si>
    <t>Fortalecer la herramienta tecnológica del visor geográfico</t>
  </si>
  <si>
    <t>Inscrito</t>
  </si>
  <si>
    <t>Racionalización 
Tecnológica</t>
  </si>
  <si>
    <t>Fortalecer la alimentación, control,retroalimentaión, supervisión y consecución de recursos económicos para el foralecimiento de la herramienta tecnológica visor geográfica donde se encuentran los predios del municipio de Floridablanca.</t>
  </si>
  <si>
    <t>Herramienta tecnológica diseñada y activa en la página web del Banco Inmobiliario de Floridablanca</t>
  </si>
  <si>
    <t xml:space="preserve">Alimentacion, actualización de la base de datos de los predios de propiedad del municipio de Floridablanca </t>
  </si>
  <si>
    <t>Los servidores públicos y la comunidad tenga acceso a la información actualizada de los bienes inmuebles de propiedad del Municpio de Floridablanca</t>
  </si>
  <si>
    <t>Profesional Universitario - Gestión de TIC's</t>
  </si>
  <si>
    <t>Inscripción 
de Trámite</t>
  </si>
  <si>
    <t>Racionalización 
Normativa</t>
  </si>
  <si>
    <t>Racionalización 
Administrativa</t>
  </si>
  <si>
    <r>
      <t xml:space="preserve">PLAN ANTICORRUPCIÓN Y DE ATENCIÓN AL CIUDADANO - VIGENCIA 2024
Componente 3: </t>
    </r>
    <r>
      <rPr>
        <sz val="11"/>
        <color theme="1"/>
        <rFont val="Calibri"/>
        <family val="2"/>
        <scheme val="minor"/>
      </rPr>
      <t>Rendición de Cuentas a la Ciudadanía</t>
    </r>
  </si>
  <si>
    <t>En los años anteriores (y se proyecta igual en el actual) el Banco Inmobiliario de Floridablanca - BIF se adhiere a la Estrategia de Rendición de Cuentas determinada por la Administración Municipal de Floridablanca.</t>
  </si>
  <si>
    <t>Los recursos asignados al Componente Rendición de Cuentas a la Ciudadanía se encuentran representados en el talento humano vinculado al Banco Inmobiliario de Floridablanca - BIF.</t>
  </si>
  <si>
    <t>Aprestamiento institucional para promover la rendición de cuentas</t>
  </si>
  <si>
    <t>Designación de un equipo de trabajo interno para que lidere el proceso de rendición de cuentas de la Entidad.</t>
  </si>
  <si>
    <t xml:space="preserve">Mínimo una (1) reunión del grupo de trabajo designado </t>
  </si>
  <si>
    <t>Dirección General
Secretaría General y Administrativa</t>
  </si>
  <si>
    <t>Gestionar la elaboración de un informe que presente la gestión y resultados del Banco Inmobiliario de Floridablanca durante la vigencia 2024.</t>
  </si>
  <si>
    <t>Un (1) Informe de Gestión y Resultados 2024, debidamente elaborado.</t>
  </si>
  <si>
    <t>Preparación para la rendición de cuentas</t>
  </si>
  <si>
    <t>Coordinar con la Administración Municipal de Floridablanca las acciones previas a realizar en el Marco de la Estrategia de Rendición de Cuentas determinada por la Alcaldía y la entidad.</t>
  </si>
  <si>
    <t>Coordinación de Actividades a través de los medios logísticos determinados para ello.</t>
  </si>
  <si>
    <t>Promover a través de la página web, redes sociales y diferentes medios, la invitacion a los usuarios y grupos de interés a participar en la Audiencia Publica de Rendición de Cuentas.</t>
  </si>
  <si>
    <t>Mínimo dos (2) publicaciones o invitaciones a través de redes sociales y página web (una en cada medio).</t>
  </si>
  <si>
    <t>Ejecución y evaluación de la estrategia de rendición de cuentas</t>
  </si>
  <si>
    <t>Realizar  Audiencia Pública de Rendición de Cuentas  del Banco Inmobiliario de Floridablanca en los medios establecidos por la entidad.</t>
  </si>
  <si>
    <t>Evidencia de Participación del BIF en la Audiencia Pública</t>
  </si>
  <si>
    <t>Dirección General</t>
  </si>
  <si>
    <t>Evaluar la ejecución de las actividades establecidas en el tercer componente del PAAC denominado "Rendición de Cuentas" con corte a 31-Dic-2023 (Informe generado y publicado en Ene-2024).</t>
  </si>
  <si>
    <t>Un (1) Informe de Seguimiento y/o Evaluación (generado y publicado en Ene-2024).</t>
  </si>
  <si>
    <r>
      <t xml:space="preserve">PLAN ANTICORRUPCIÓN Y DE ATENCIÓN AL CIUDADANO - VIGENCIA 2024
Componente 4: </t>
    </r>
    <r>
      <rPr>
        <sz val="11"/>
        <color theme="1"/>
        <rFont val="Calibri"/>
        <family val="2"/>
        <scheme val="minor"/>
      </rPr>
      <t>Mejoramiento de la Atención al Ciudadano</t>
    </r>
  </si>
  <si>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</si>
  <si>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Normalmente, el Banco Inmobiliario de Floridablanca - BIF cuenta con cinco (5) mecanismos para la atención al ciudadano.</t>
  </si>
  <si>
    <t>Los recursos asignados al Componente Mejoramiento de la Atención al Ciudadano se encuentran representados en el talento humano vinculado al Banco Inmobiliario de Floridablanca - BIF.</t>
  </si>
  <si>
    <t>Fortalecimiento de los Canales de Atención</t>
  </si>
  <si>
    <t>Llevar a cabo una campaña estimulando a la ciudadanía para usar el chat virtual dispuesto por la Entidad.</t>
  </si>
  <si>
    <t>Realizar Una (1) campaña para utilizar el chat virtual del Banco Inmobiliario de Floridablanca utilizando los medios virtuales de la entidad, carteleras informativa de la entidad</t>
  </si>
  <si>
    <t xml:space="preserve">Elaborar un informe mensual sobre el número, tipo, tiempo y resultado de las PQRSD atendidas por la ventanilla única, para que se tomen decisiones a tiempo por parte de la Secretaría General </t>
  </si>
  <si>
    <t>Un (1) informe mensual</t>
  </si>
  <si>
    <t>Secretaria</t>
  </si>
  <si>
    <t>Talento 
Humano</t>
  </si>
  <si>
    <t>Realizar acciones de capacitación y formación a servidores y contratistas.</t>
  </si>
  <si>
    <t>Una (1) Capacitación.</t>
  </si>
  <si>
    <t>Profesional Especializado - Talento Humano</t>
  </si>
  <si>
    <t>Solicitar a servidores públicos vinculados al Banco Inmboliliario de Floridablanca realizar el curso de lenguaje claro que tiene disponible en su página el Departamento Nacional de Planeación</t>
  </si>
  <si>
    <t>Certicados de todos los servidores públicos del BIF en lenguaje claro</t>
  </si>
  <si>
    <t>Normativo 
y Procedimental</t>
  </si>
  <si>
    <t>Verificación semestral de la atención de las PQRSD y publicación del informe respectivo (el informe correspondiente al segundo semestre de 2024, será publicado en Ene-2025).</t>
  </si>
  <si>
    <t>Dos (2) informes semestrales emitidos y publicados.</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</si>
  <si>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</si>
  <si>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</si>
  <si>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</si>
  <si>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r>
      <t xml:space="preserve">PLAN ANTICORRUPCIÓN Y DE ATENCIÓN AL CIUDADANO - VIGENCIA 2024
Componente 5: </t>
    </r>
    <r>
      <rPr>
        <sz val="11"/>
        <color theme="1"/>
        <rFont val="Calibri"/>
        <family val="2"/>
        <scheme val="minor"/>
      </rPr>
      <t>Transparencia y Acceso a la Información</t>
    </r>
  </si>
  <si>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</si>
  <si>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74.6 (vigencia 2022)</t>
    </r>
  </si>
  <si>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</si>
  <si>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Lineamientos de Transparencia Activa</t>
  </si>
  <si>
    <t>Consolidar, aprobar y publicar el Plan Anual de Adquisiciones (PAA) 2024.</t>
  </si>
  <si>
    <t>Un (1) PAA - 2024 debidamente aprobado y publicado.</t>
  </si>
  <si>
    <t>Profesional Universitario - 
Gestión Financiera</t>
  </si>
  <si>
    <t>Elaborar, aprobar y publicar el Plan Anual de Auditoría 2024.</t>
  </si>
  <si>
    <t>Un (1) Plan Anual de Auditoría 2024 debidamente aprobado y publicado.</t>
  </si>
  <si>
    <t>Elaborar y publicar mensualmente los Estados Financieros de la Entidad en el mes siguiente de la fecha de corte</t>
  </si>
  <si>
    <t>Doce (12) estados financieros elaborados y publicados dentro del mes siguiente a su fecha de corte.</t>
  </si>
  <si>
    <t>Profesional Universitario - Gestión Contable</t>
  </si>
  <si>
    <t>Elaborar y publicar la ejecución presupuestal de la Entidad en el mes siguiente a la fecha de corte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</si>
  <si>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</si>
  <si>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</si>
  <si>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</si>
  <si>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</si>
  <si>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</si>
  <si>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</si>
  <si>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</si>
  <si>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</si>
  <si>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Garantizar que la página web de la Entidad cumpla con los criterios de accesibilidad AAA.</t>
  </si>
  <si>
    <t>Página web disponible con cumplimiento de criterios AAA</t>
  </si>
  <si>
    <t>Monitoreo del Acceso a la Información Pública</t>
  </si>
  <si>
    <r>
      <t xml:space="preserve">PLAN ANTICORRUPCIÓN Y DE ATENCIÓN AL CIUDADANO - VIGENCIA 2024
Componente 6: </t>
    </r>
    <r>
      <rPr>
        <sz val="11"/>
        <color theme="1"/>
        <rFont val="Calibri"/>
        <family val="2"/>
        <scheme val="minor"/>
      </rPr>
      <t>Otras Iniciativas Adicionales</t>
    </r>
  </si>
  <si>
    <t>Combatir y prevenir la corrupción mediante la promoción de los acuerdos y protocolos éticos establecidos en el Código de Integridad, que sirvan para establecer parámetros de comportamiento en la actuación de los servidores públicos.</t>
  </si>
  <si>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</si>
  <si>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Los recursos asignados al Componente "Otras Iniciativas Adicionales" se encuentran representados en el talento humano vinculado al Banco Inmobiliario de Floridablanca - BIF, especialmente el Profesional Especializado del Área Administrativa - Talento Humano.</t>
  </si>
  <si>
    <t>Promoción de Acuerdos, Compromisos y Protocolos Éticos</t>
  </si>
  <si>
    <t>Apropiar estrategias para socializar y apropiar el Código de Integridad</t>
  </si>
  <si>
    <t>Una (1) actividad de apropiación del código de integridad</t>
  </si>
  <si>
    <r>
      <t xml:space="preserve">PLAN ANTICORRUPCIÓN Y DE ATENCIÓN AL CIUDADANO - VIGENCIA 2024
ANEXO: </t>
    </r>
    <r>
      <rPr>
        <sz val="10"/>
        <color theme="1"/>
        <rFont val="Calibri"/>
        <family val="2"/>
        <scheme val="minor"/>
      </rPr>
      <t>Mapa de Riesgos de Corrupción (Parte 1)</t>
    </r>
  </si>
  <si>
    <r>
      <t xml:space="preserve">PLAN ANTICORRUPCIÓN Y DE ATENCIÓN AL CIUDADANO - VIGENCIA 2024
ANEXO: </t>
    </r>
    <r>
      <rPr>
        <sz val="10"/>
        <color theme="1"/>
        <rFont val="Calibri"/>
        <family val="2"/>
        <scheme val="minor"/>
      </rPr>
      <t>Mapa de Riesgos de Corrupción (Parte 2)</t>
    </r>
  </si>
  <si>
    <r>
      <t xml:space="preserve">PLAN ANTICORRUPCIÓN Y DE ATENCIÓN AL CIUDADANO - VIGENCIA 2024
ANEXO: </t>
    </r>
    <r>
      <rPr>
        <sz val="10"/>
        <color theme="1"/>
        <rFont val="Calibri"/>
        <family val="2"/>
        <scheme val="minor"/>
      </rPr>
      <t>Mapa de Riesgos de Corrupción (Parte 3)</t>
    </r>
  </si>
  <si>
    <t>PARTE N° 1 - IDENTIFICACIÓN DEL RIESGO DE CORRUPCIÓN</t>
  </si>
  <si>
    <t>PARTE N° 2 - VALORACIÓN DEL RIESGO</t>
  </si>
  <si>
    <t>PARTE N° 3 - PLANES DE ACCIÓN (APLICAN PARA LA OPCIÓN DE TRATAMIENTO "REDUCIR")</t>
  </si>
  <si>
    <t>PROCESO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</si>
  <si>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</si>
  <si>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</si>
  <si>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</si>
  <si>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</si>
  <si>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</si>
  <si>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</si>
  <si>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</si>
  <si>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</si>
  <si>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</si>
  <si>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</si>
  <si>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</si>
  <si>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</si>
  <si>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</si>
  <si>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</si>
  <si>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</si>
  <si>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</si>
  <si>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</si>
  <si>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</si>
  <si>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</si>
  <si>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SEGUIMIENTO SEGUNDA LÍNEA DE DEFENSA</t>
  </si>
  <si>
    <t>Probabilidad</t>
  </si>
  <si>
    <t>Impacto</t>
  </si>
  <si>
    <t>Tipo</t>
  </si>
  <si>
    <t>Cómo se Implementa</t>
  </si>
  <si>
    <t>Calificación 
%</t>
  </si>
  <si>
    <t>Se 
Documenta</t>
  </si>
  <si>
    <t>Frecuencia</t>
  </si>
  <si>
    <t>Evidencia</t>
  </si>
  <si>
    <t xml:space="preserve">IMPACTO 
RESIDUAL </t>
  </si>
  <si>
    <t>IMPACTO 
RESIDUAL FINAL</t>
  </si>
  <si>
    <t>FECHA 
DE CORTE:</t>
  </si>
  <si>
    <t>Gestión Financiera</t>
  </si>
  <si>
    <t>Uso de incentivos para el favorecimiento de terceros debido a abuso de confianza del funcionario y/o contratista.</t>
  </si>
  <si>
    <t>Fraude interno</t>
  </si>
  <si>
    <t>Entre veinticinco (25) y quinientas (500) veces por año.</t>
  </si>
  <si>
    <t>Mayor</t>
  </si>
  <si>
    <t>Soportes financieros acordes a pagos realizados.</t>
  </si>
  <si>
    <t>Si</t>
  </si>
  <si>
    <t>-</t>
  </si>
  <si>
    <t>Preventivo
25%</t>
  </si>
  <si>
    <t>Manual
15%</t>
  </si>
  <si>
    <t>Aleatoria</t>
  </si>
  <si>
    <t>Con registro</t>
  </si>
  <si>
    <t>Baja</t>
  </si>
  <si>
    <t>Reducir 
el Riesgo</t>
  </si>
  <si>
    <t xml:space="preserve">
Tener registro de control de pagos (Informes de Gestion Financiera).</t>
  </si>
  <si>
    <t>Profesional Universitario - 
Gestion Financiera</t>
  </si>
  <si>
    <t>Cuatrimestral</t>
  </si>
  <si>
    <t>Posibilidad de efectos dañosos sobre dineros públicos al realizar dos (2) o más pagos a funcionarios, proveedores o prestadores de servicio por el mismo concepto</t>
  </si>
  <si>
    <t>Control diario de los pagos bancarios a través de las plataformas bancarias y realización de conciliaciones bancarias en forma oportuna</t>
  </si>
  <si>
    <t>Continua</t>
  </si>
  <si>
    <t>Verificación diaria de las transacciones bancarias al día siguiente de las transacciones
Análisis de la información de conciliaciones bancarias</t>
  </si>
  <si>
    <t>Diario</t>
  </si>
  <si>
    <t>Posibilidad de efectos dañosos por incumplimiento de las obligaciones tributarias del Banco Inmobiliario de Floridablanca</t>
  </si>
  <si>
    <t>Tener un cronograma de cumplimiento de obligaciones tributarias de la entidad</t>
  </si>
  <si>
    <t>Realizar las declaraciones tributarias, reporte de información tributaria antes de la fecha final establecida por las entidades tributarias (DIAN, municipios)</t>
  </si>
  <si>
    <t>Profesional Universitario - 
Contador</t>
  </si>
  <si>
    <t>Mensual</t>
  </si>
  <si>
    <t>Gestión Jurídica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</si>
  <si>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</si>
  <si>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</si>
  <si>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</si>
  <si>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</si>
  <si>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 xml:space="preserve">Secretaría General y Administrativa- Gestión Juridica </t>
  </si>
  <si>
    <t>Debilidad en el proceso de verificación de los soportes de los procesos contractuales debido a tráfico de influencias para favorecer a terceras personas.</t>
  </si>
  <si>
    <t>Moderado</t>
  </si>
  <si>
    <t>Establecer mecanismos de verificación, selectiva, Portal Transaccional SECOP II.</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</si>
  <si>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</si>
  <si>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</si>
  <si>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</si>
  <si>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</si>
  <si>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</si>
  <si>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</si>
  <si>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Gestión de Almacén e Inventarios</t>
  </si>
  <si>
    <t>Aprobación de la adquisición de bienes sin cumplir con las especificaciones técnicas requeridas en favor de un proveedor determinado, debido a deficiencias y manipulación de los estudios previos.</t>
  </si>
  <si>
    <t>Entre tres (3) y veinticuatro (24) veces por año.</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</si>
  <si>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</si>
  <si>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</si>
  <si>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 
Almacén e Inventarios                                                                                         Supervisor y/o Interventor</t>
  </si>
  <si>
    <t>Anual</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</si>
  <si>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</si>
  <si>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</si>
  <si>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 mediante la realizacion de una (1) capacitación de gestión documental.</t>
  </si>
  <si>
    <t>Sin Documentar</t>
  </si>
  <si>
    <t>Sin registro</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</si>
  <si>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</si>
  <si>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</si>
  <si>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</si>
  <si>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</si>
  <si>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Verificar que los auditores cumplan con los requisitos establecidos para el ejercicio de la auditoria de acuerdo a la normatividad vigente.</t>
  </si>
  <si>
    <t>Mantener actualizado el Código del Auditor y socializarlo con los auditores.</t>
  </si>
  <si>
    <t>Profesional Especializado -  
Control Interno</t>
  </si>
  <si>
    <t>Gestión de Administración de Inmuebles Municipales</t>
  </si>
  <si>
    <t>Pérdida de la informacion por mala custodia de los archivos de gestión con el objetivo de obtener un beneficio personal.</t>
  </si>
  <si>
    <t>Alimentar y actualizar la información de los predios de propiedad del municipio de Floridablanca de acuerdo a su adquisición  y hacer entrega de la misma al profesional de las TICS de la entidad con el objetivo de cargar la información en el software implementado en la entidad, disponible en la página web del Banco Inmobiliario de Floridablanca.</t>
  </si>
  <si>
    <t>Automático
25%</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</si>
  <si>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</si>
  <si>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</si>
  <si>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</si>
  <si>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</si>
  <si>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</si>
  <si>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VENTANAL generar una alerta para el funcionario responsable de proyectar la respuesta.</t>
  </si>
  <si>
    <t>Profesional Universitario -
 Gestión Jurídica</t>
  </si>
  <si>
    <t>La no identificacion de la cartera real por concepto de arrendamientos buscando beneficiar de forma indebida a los terceros.</t>
  </si>
  <si>
    <t>Cotejar que la información del Módulo de cartera sea congruente con la información contable.</t>
  </si>
  <si>
    <t>Elaboración mensual de cociliaciones por deudores, de la información contable Vrs. Información de cartera</t>
  </si>
  <si>
    <t>Profesional Universitario - Gestión Financiera
Técnico Operativo 
 - Gestion Financiera</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</si>
  <si>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</si>
  <si>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</si>
  <si>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</si>
  <si>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</si>
  <si>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</si>
  <si>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Especializado -Gestion de Proyectos</t>
  </si>
  <si>
    <t>Gestión Territorial</t>
  </si>
  <si>
    <t>Posibilidad de efectos dañoso sobre bienes públicos al recibir obras sin el cumplimiento de los requisios legales, técnicos o con materiales de baja calidad diferentes a lo establecido en el contrato de obra pública</t>
  </si>
  <si>
    <t>Confrontación de los requisitos legales y técnicos establecidos en el proceso de contratación vs la obra pública a recibir</t>
  </si>
  <si>
    <t>Cumplimiento de los requisitos legales, técnicos y con materiales de calidad de acuerdo a lo establecido en el contrato de obra pública</t>
  </si>
  <si>
    <t>Profesional Especializado * Gestion de Proyectos</t>
  </si>
  <si>
    <t>Posibilidad de efectos dañoso sobre bienes públicos por pérdida, extravío o hurto de bienes muebles de la entidad</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</si>
  <si>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</si>
  <si>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</si>
  <si>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</si>
  <si>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</si>
  <si>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</si>
  <si>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</si>
  <si>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Manipulación de la información para beneficio propio o de un tercero.</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</si>
  <si>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</si>
  <si>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</si>
  <si>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</si>
  <si>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</si>
  <si>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</si>
  <si>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Catastrófico</t>
  </si>
  <si>
    <t>En el Plan Anual de Adquisiciones se incluyó la adquisición de licenciaS CAL que permitirán controlar los protocolos de seguridad de la Entidad evitando así la pérdida de información y realizar copia de seguridad a los equipos.</t>
  </si>
  <si>
    <t>Se realizarán copias de seguridad en discos externos, servidor físico y servidor virtual en la nube</t>
  </si>
  <si>
    <t>Gestión de Vivienda de Interés Social</t>
  </si>
  <si>
    <t>Otorgar subsidios para adquisición o mejoramiento de vivienda, a ciudadanos que no cumplan con los requisitos establecidos normativamente.</t>
  </si>
  <si>
    <t xml:space="preserve">Adopción de controles aplicando el formato de verificación de requisitos que aseguran que el beneficiario cumple con todas las condiciones establecidos en la reglamentación para hacerse acreedor a un subsidio en las diferentes modalidades. </t>
  </si>
  <si>
    <t>Mantener actualizada la reglamentación inherente a otorgrar subsidios, socializada y publicada en la página web de la entidad</t>
  </si>
  <si>
    <t>Profesional Universitario- Gestión vivienda</t>
  </si>
  <si>
    <t>Dirección Estratégica</t>
  </si>
  <si>
    <t>Leve</t>
  </si>
  <si>
    <t>Fraude externo</t>
  </si>
  <si>
    <t>Planes</t>
  </si>
  <si>
    <t>Fallas tecnológicas</t>
  </si>
  <si>
    <t>Relaciones laborales</t>
  </si>
  <si>
    <t>Más de cinco mil (5000) veces por año.</t>
  </si>
  <si>
    <t>Usuarios, productos y prácticas</t>
  </si>
  <si>
    <t>Daños a activos fijos / eventos externos</t>
  </si>
  <si>
    <t>Gestión de Control de Actvidad Inmobiliaria</t>
  </si>
  <si>
    <t>Secretaría General y Administrativa</t>
  </si>
  <si>
    <t>Gestión de Talento Humano</t>
  </si>
  <si>
    <t>Muy Baja</t>
  </si>
  <si>
    <t>Aceptar 
el Riesgo</t>
  </si>
  <si>
    <t>Detectivo
15%</t>
  </si>
  <si>
    <t>Alta</t>
  </si>
  <si>
    <t>Evitar 
el Riesgo</t>
  </si>
  <si>
    <t>Muy Alta</t>
  </si>
  <si>
    <t>Compartir 
el Riesgo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</si>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</sst>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dd/mm/yyyy;@"/>
    <numFmt numFmtId="165" formatCode="d/mm/yyyy;@"/>
    <numFmt numFmtId="166"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sz val="11"/>
      <color rgb="FFFF0000"/>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b/>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99">
    <xf numFmtId="0" fontId="0" fillId="0" borderId="0" xfId="0"/>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164" fontId="0" fillId="0" borderId="1" xfId="0" applyNumberFormat="1" applyFill="1" applyBorder="1" applyAlignment="1">
      <alignment horizontal="center" vertical="center" wrapText="1"/>
    </xf>
    <xf numFmtId="0" fontId="2" fillId="3" borderId="2" xfId="0" applyFont="1" applyFill="1" applyBorder="1" applyAlignment="1">
      <alignment vertical="center"/>
    </xf>
    <xf numFmtId="0" fontId="2" fillId="0" borderId="0" xfId="0" applyFont="1" applyAlignment="1">
      <alignment horizontal="center" vertical="center" wrapText="1"/>
    </xf>
    <xf numFmtId="0" fontId="0" fillId="0" borderId="7" xfId="0" applyFill="1" applyBorder="1" applyAlignment="1">
      <alignment horizontal="justify" vertical="center" wrapText="1"/>
    </xf>
    <xf numFmtId="0" fontId="0" fillId="0" borderId="7" xfId="0" applyFill="1" applyBorder="1" applyAlignment="1">
      <alignment horizontal="center" vertical="center" wrapText="1"/>
    </xf>
    <xf numFmtId="0" fontId="0" fillId="0" borderId="0" xfId="0" applyAlignment="1">
      <alignment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9" fillId="6"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justify" vertical="center" wrapText="1"/>
    </xf>
    <xf numFmtId="9" fontId="10" fillId="0" borderId="7" xfId="2" applyFont="1" applyFill="1" applyBorder="1" applyAlignment="1">
      <alignment horizontal="center" vertical="center" wrapText="1"/>
    </xf>
    <xf numFmtId="166" fontId="10" fillId="0" borderId="7" xfId="1"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9" fontId="10" fillId="0" borderId="0" xfId="0" applyNumberFormat="1" applyFont="1" applyAlignment="1">
      <alignment vertical="center" wrapText="1"/>
    </xf>
    <xf numFmtId="165" fontId="10" fillId="0" borderId="0" xfId="0" applyNumberFormat="1" applyFont="1" applyAlignment="1">
      <alignment vertical="center" wrapText="1"/>
    </xf>
    <xf numFmtId="0" fontId="0" fillId="0" borderId="0" xfId="0" applyBorder="1" applyAlignment="1">
      <alignment vertical="center"/>
    </xf>
    <xf numFmtId="0" fontId="6" fillId="0" borderId="0" xfId="0" applyFont="1" applyBorder="1" applyAlignment="1">
      <alignment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5"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0" fillId="0" borderId="1" xfId="0" applyBorder="1" applyAlignment="1">
      <alignment horizontal="justify"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Fill="1" applyBorder="1" applyAlignment="1">
      <alignment horizontal="justify"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9" fillId="6" borderId="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100">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123825</xdr:colOff>
      <xdr:row>0</xdr:row>
      <xdr:rowOff>809625</xdr:rowOff>
    </xdr:to>
    <xdr:pic>
      <xdr:nvPicPr>
        <xdr:cNvPr id="8" name="Imagen 7" descr="Descripción: Descripción: E:\BIF COMPARTIDA\relogohorizontal\LOGO BIF HORIZONTAL PNG.png">
          <a:extLst>
            <a:ext uri="{FF2B5EF4-FFF2-40B4-BE49-F238E27FC236}">
              <a16:creationId xmlns:a16="http://schemas.microsoft.com/office/drawing/2014/main" xmlns=""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116677" cy="745011"/>
        </a:xfrm>
        <a:prstGeom prst="rect">
          <a:avLst/>
        </a:prstGeom>
        <a:noFill/>
        <a:ln>
          <a:noFill/>
        </a:ln>
      </xdr:spPr>
    </xdr:pic>
    <xdr:clientData/>
  </xdr:twoCellAnchor>
  <xdr:twoCellAnchor editAs="oneCell">
    <xdr:from>
      <xdr:col>10</xdr:col>
      <xdr:colOff>396355</xdr:colOff>
      <xdr:row>0</xdr:row>
      <xdr:rowOff>45720</xdr:rowOff>
    </xdr:from>
    <xdr:to>
      <xdr:col>11</xdr:col>
      <xdr:colOff>171451</xdr:colOff>
      <xdr:row>0</xdr:row>
      <xdr:rowOff>809625</xdr:rowOff>
    </xdr:to>
    <xdr:pic>
      <xdr:nvPicPr>
        <xdr:cNvPr id="9" name="Imagen 8">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9655" y="45720"/>
          <a:ext cx="556146" cy="763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409576</xdr:colOff>
      <xdr:row>0</xdr:row>
      <xdr:rowOff>647700</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232882" cy="583086"/>
        </a:xfrm>
        <a:prstGeom prst="rect">
          <a:avLst/>
        </a:prstGeom>
        <a:noFill/>
        <a:ln>
          <a:noFill/>
        </a:ln>
      </xdr:spPr>
    </xdr:pic>
    <xdr:clientData/>
  </xdr:twoCellAnchor>
  <xdr:twoCellAnchor editAs="oneCell">
    <xdr:from>
      <xdr:col>14</xdr:col>
      <xdr:colOff>742950</xdr:colOff>
      <xdr:row>0</xdr:row>
      <xdr:rowOff>45720</xdr:rowOff>
    </xdr:from>
    <xdr:to>
      <xdr:col>15</xdr:col>
      <xdr:colOff>495300</xdr:colOff>
      <xdr:row>0</xdr:row>
      <xdr:rowOff>838200</xdr:rowOff>
    </xdr:to>
    <xdr:pic>
      <xdr:nvPicPr>
        <xdr:cNvPr id="3" name="Imagen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45720"/>
          <a:ext cx="590550" cy="7924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43468</xdr:colOff>
      <xdr:row>0</xdr:row>
      <xdr:rowOff>64615</xdr:rowOff>
    </xdr:from>
    <xdr:to>
      <xdr:col>1</xdr:col>
      <xdr:colOff>342900</xdr:colOff>
      <xdr:row>0</xdr:row>
      <xdr:rowOff>800101</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5"/>
          <a:ext cx="1299557" cy="735486"/>
        </a:xfrm>
        <a:prstGeom prst="rect">
          <a:avLst/>
        </a:prstGeom>
        <a:noFill/>
        <a:ln>
          <a:noFill/>
        </a:ln>
      </xdr:spPr>
    </xdr:pic>
    <xdr:clientData/>
  </xdr:twoCellAnchor>
  <xdr:twoCellAnchor editAs="oneCell">
    <xdr:from>
      <xdr:col>10</xdr:col>
      <xdr:colOff>434454</xdr:colOff>
      <xdr:row>0</xdr:row>
      <xdr:rowOff>45720</xdr:rowOff>
    </xdr:from>
    <xdr:to>
      <xdr:col>11</xdr:col>
      <xdr:colOff>238125</xdr:colOff>
      <xdr:row>0</xdr:row>
      <xdr:rowOff>771525</xdr:rowOff>
    </xdr:to>
    <xdr:pic>
      <xdr:nvPicPr>
        <xdr:cNvPr id="3" name="Imagen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3929" y="45720"/>
          <a:ext cx="641871" cy="725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52994</xdr:colOff>
      <xdr:row>0</xdr:row>
      <xdr:rowOff>64615</xdr:rowOff>
    </xdr:from>
    <xdr:to>
      <xdr:col>1</xdr:col>
      <xdr:colOff>323851</xdr:colOff>
      <xdr:row>0</xdr:row>
      <xdr:rowOff>685801</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5"/>
          <a:ext cx="1328132" cy="621186"/>
        </a:xfrm>
        <a:prstGeom prst="rect">
          <a:avLst/>
        </a:prstGeom>
        <a:noFill/>
        <a:ln>
          <a:noFill/>
        </a:ln>
      </xdr:spPr>
    </xdr:pic>
    <xdr:clientData/>
  </xdr:twoCellAnchor>
  <xdr:twoCellAnchor editAs="oneCell">
    <xdr:from>
      <xdr:col>10</xdr:col>
      <xdr:colOff>434454</xdr:colOff>
      <xdr:row>0</xdr:row>
      <xdr:rowOff>45721</xdr:rowOff>
    </xdr:from>
    <xdr:to>
      <xdr:col>11</xdr:col>
      <xdr:colOff>390525</xdr:colOff>
      <xdr:row>0</xdr:row>
      <xdr:rowOff>742951</xdr:rowOff>
    </xdr:to>
    <xdr:pic>
      <xdr:nvPicPr>
        <xdr:cNvPr id="3" name="Imagen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254" y="45721"/>
          <a:ext cx="794271" cy="6972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247651</xdr:colOff>
      <xdr:row>0</xdr:row>
      <xdr:rowOff>733425</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156682" cy="668811"/>
        </a:xfrm>
        <a:prstGeom prst="rect">
          <a:avLst/>
        </a:prstGeom>
        <a:noFill/>
        <a:ln>
          <a:noFill/>
        </a:ln>
      </xdr:spPr>
    </xdr:pic>
    <xdr:clientData/>
  </xdr:twoCellAnchor>
  <xdr:twoCellAnchor editAs="oneCell">
    <xdr:from>
      <xdr:col>10</xdr:col>
      <xdr:colOff>434454</xdr:colOff>
      <xdr:row>0</xdr:row>
      <xdr:rowOff>45720</xdr:rowOff>
    </xdr:from>
    <xdr:to>
      <xdr:col>11</xdr:col>
      <xdr:colOff>419100</xdr:colOff>
      <xdr:row>0</xdr:row>
      <xdr:rowOff>771525</xdr:rowOff>
    </xdr:to>
    <xdr:pic>
      <xdr:nvPicPr>
        <xdr:cNvPr id="3" name="Imagen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1554" y="45720"/>
          <a:ext cx="756171" cy="725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52994</xdr:colOff>
      <xdr:row>0</xdr:row>
      <xdr:rowOff>64613</xdr:rowOff>
    </xdr:from>
    <xdr:to>
      <xdr:col>1</xdr:col>
      <xdr:colOff>400050</xdr:colOff>
      <xdr:row>0</xdr:row>
      <xdr:rowOff>809624</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3"/>
          <a:ext cx="1318606" cy="745011"/>
        </a:xfrm>
        <a:prstGeom prst="rect">
          <a:avLst/>
        </a:prstGeom>
        <a:noFill/>
        <a:ln>
          <a:noFill/>
        </a:ln>
      </xdr:spPr>
    </xdr:pic>
    <xdr:clientData/>
  </xdr:twoCellAnchor>
  <xdr:twoCellAnchor editAs="oneCell">
    <xdr:from>
      <xdr:col>10</xdr:col>
      <xdr:colOff>434454</xdr:colOff>
      <xdr:row>0</xdr:row>
      <xdr:rowOff>45720</xdr:rowOff>
    </xdr:from>
    <xdr:to>
      <xdr:col>11</xdr:col>
      <xdr:colOff>333375</xdr:colOff>
      <xdr:row>0</xdr:row>
      <xdr:rowOff>752475</xdr:rowOff>
    </xdr:to>
    <xdr:pic>
      <xdr:nvPicPr>
        <xdr:cNvPr id="3" name="Imagen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7729" y="45720"/>
          <a:ext cx="737121" cy="7067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0</xdr:row>
      <xdr:rowOff>100336</xdr:rowOff>
    </xdr:from>
    <xdr:to>
      <xdr:col>1</xdr:col>
      <xdr:colOff>485775</xdr:colOff>
      <xdr:row>0</xdr:row>
      <xdr:rowOff>828676</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6"/>
          <a:ext cx="1293018" cy="728340"/>
        </a:xfrm>
        <a:prstGeom prst="rect">
          <a:avLst/>
        </a:prstGeom>
        <a:noFill/>
        <a:ln>
          <a:noFill/>
        </a:ln>
      </xdr:spPr>
    </xdr:pic>
    <xdr:clientData/>
  </xdr:twoCellAnchor>
  <xdr:twoCellAnchor editAs="oneCell">
    <xdr:from>
      <xdr:col>28</xdr:col>
      <xdr:colOff>158753</xdr:colOff>
      <xdr:row>0</xdr:row>
      <xdr:rowOff>52918</xdr:rowOff>
    </xdr:from>
    <xdr:to>
      <xdr:col>28</xdr:col>
      <xdr:colOff>1409700</xdr:colOff>
      <xdr:row>0</xdr:row>
      <xdr:rowOff>714375</xdr:rowOff>
    </xdr:to>
    <xdr:pic>
      <xdr:nvPicPr>
        <xdr:cNvPr id="7" name="Imagen 6" descr="Descripción: Descripción: E:\BIF COMPARTIDA\relogohorizontal\LOGO BIF HORIZONTAL PNG.png">
          <a:extLst>
            <a:ext uri="{FF2B5EF4-FFF2-40B4-BE49-F238E27FC236}">
              <a16:creationId xmlns:a16="http://schemas.microsoft.com/office/drawing/2014/main" xmlns=""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6340478" y="52918"/>
          <a:ext cx="1250947" cy="6614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workbookViewId="0">
      <selection activeCell="M6" sqref="M6"/>
    </sheetView>
  </sheetViews>
  <sheetFormatPr baseColWidth="10" defaultColWidth="11.5703125" defaultRowHeight="15" x14ac:dyDescent="0.25"/>
  <cols>
    <col min="1" max="1" width="15.5703125" style="2" customWidth="1"/>
    <col min="2" max="2" width="6.28515625" style="2" customWidth="1"/>
    <col min="3" max="3" width="9.7109375" style="2"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3" width="23.28515625" style="2" customWidth="1"/>
    <col min="14" max="16384" width="11.5703125" style="2"/>
  </cols>
  <sheetData>
    <row r="1" spans="1:16 16384:16384" ht="70.150000000000006" customHeight="1" x14ac:dyDescent="0.25">
      <c r="A1" s="37"/>
      <c r="B1" s="37"/>
      <c r="C1" s="38" t="s">
        <v>0</v>
      </c>
      <c r="D1" s="39"/>
      <c r="E1" s="39"/>
      <c r="F1" s="39"/>
      <c r="G1" s="39"/>
      <c r="H1" s="39"/>
      <c r="I1" s="39"/>
      <c r="J1" s="39"/>
      <c r="K1" s="37"/>
      <c r="L1" s="37"/>
      <c r="XFD1" s="1" t="s">
        <v>1</v>
      </c>
    </row>
    <row r="2" spans="1:16 16384:16384" ht="48.75" customHeight="1" x14ac:dyDescent="0.25">
      <c r="A2" s="3" t="s">
        <v>2</v>
      </c>
      <c r="B2" s="40" t="s">
        <v>3</v>
      </c>
      <c r="C2" s="40"/>
      <c r="D2" s="40"/>
      <c r="E2" s="40"/>
      <c r="F2" s="40"/>
      <c r="G2" s="40"/>
      <c r="H2" s="40"/>
      <c r="I2" s="40"/>
      <c r="J2" s="40"/>
      <c r="K2" s="40"/>
      <c r="O2" s="33"/>
      <c r="P2" s="32"/>
    </row>
    <row r="3" spans="1:16 16384:16384" ht="48.75" customHeight="1" x14ac:dyDescent="0.25">
      <c r="A3" s="3" t="s">
        <v>4</v>
      </c>
      <c r="B3" s="40" t="s">
        <v>5</v>
      </c>
      <c r="C3" s="40"/>
      <c r="D3" s="40"/>
      <c r="E3" s="40"/>
      <c r="F3" s="40"/>
      <c r="G3" s="40"/>
      <c r="H3" s="40"/>
      <c r="I3" s="40"/>
      <c r="J3" s="40"/>
      <c r="K3" s="40"/>
      <c r="O3" s="33"/>
      <c r="P3" s="32"/>
    </row>
    <row r="4" spans="1:16 16384:16384" ht="48.75" customHeight="1" x14ac:dyDescent="0.25">
      <c r="A4" s="3" t="s">
        <v>6</v>
      </c>
      <c r="B4" s="34" t="s">
        <v>7</v>
      </c>
      <c r="C4" s="35"/>
      <c r="D4" s="35"/>
      <c r="E4" s="35"/>
      <c r="F4" s="35"/>
      <c r="G4" s="35"/>
      <c r="H4" s="35"/>
      <c r="I4" s="35"/>
      <c r="J4" s="35"/>
      <c r="K4" s="36"/>
      <c r="O4" s="33"/>
      <c r="P4" s="32"/>
    </row>
    <row r="5" spans="1:16 16384:16384" s="5" customFormat="1" ht="30.6" customHeight="1" x14ac:dyDescent="0.25">
      <c r="A5" s="41" t="s">
        <v>8</v>
      </c>
      <c r="B5" s="41"/>
      <c r="C5" s="41" t="s">
        <v>9</v>
      </c>
      <c r="D5" s="41"/>
      <c r="E5" s="41"/>
      <c r="F5" s="41"/>
      <c r="G5" s="41" t="s">
        <v>10</v>
      </c>
      <c r="H5" s="41"/>
      <c r="I5" s="41" t="s">
        <v>11</v>
      </c>
      <c r="J5" s="41"/>
      <c r="K5" s="4" t="s">
        <v>12</v>
      </c>
      <c r="L5" s="4" t="s">
        <v>13</v>
      </c>
    </row>
    <row r="6" spans="1:16 16384:16384" ht="106.5" customHeight="1" x14ac:dyDescent="0.25">
      <c r="A6" s="42" t="s">
        <v>14</v>
      </c>
      <c r="B6" s="42"/>
      <c r="C6" s="43" t="s">
        <v>15</v>
      </c>
      <c r="D6" s="44"/>
      <c r="E6" s="44"/>
      <c r="F6" s="45"/>
      <c r="G6" s="43" t="s">
        <v>16</v>
      </c>
      <c r="H6" s="45"/>
      <c r="I6" s="46" t="s">
        <v>17</v>
      </c>
      <c r="J6" s="46"/>
      <c r="K6" s="6">
        <v>45292</v>
      </c>
      <c r="L6" s="6">
        <v>45382</v>
      </c>
    </row>
    <row r="7" spans="1:16 16384:16384" ht="80.25" customHeight="1" x14ac:dyDescent="0.25">
      <c r="A7" s="42"/>
      <c r="B7" s="42"/>
      <c r="C7" s="43" t="s">
        <v>18</v>
      </c>
      <c r="D7" s="44"/>
      <c r="E7" s="44"/>
      <c r="F7" s="45"/>
      <c r="G7" s="43" t="s">
        <v>19</v>
      </c>
      <c r="H7" s="45"/>
      <c r="I7" s="46" t="s">
        <v>20</v>
      </c>
      <c r="J7" s="46"/>
      <c r="K7" s="6">
        <v>45292</v>
      </c>
      <c r="L7" s="6">
        <v>45382</v>
      </c>
    </row>
    <row r="8" spans="1:16 16384:16384" ht="106.5" customHeight="1" x14ac:dyDescent="0.25">
      <c r="A8" s="42"/>
      <c r="B8" s="42"/>
      <c r="C8" s="43" t="s">
        <v>21</v>
      </c>
      <c r="D8" s="44"/>
      <c r="E8" s="44"/>
      <c r="F8" s="45"/>
      <c r="G8" s="43" t="s">
        <v>22</v>
      </c>
      <c r="H8" s="45"/>
      <c r="I8" s="46" t="s">
        <v>23</v>
      </c>
      <c r="J8" s="46"/>
      <c r="K8" s="6">
        <v>45292</v>
      </c>
      <c r="L8" s="6">
        <v>45382</v>
      </c>
    </row>
    <row r="9" spans="1:16 16384:16384" ht="106.5" customHeight="1" x14ac:dyDescent="0.25">
      <c r="A9" s="42" t="s">
        <v>24</v>
      </c>
      <c r="B9" s="42"/>
      <c r="C9" s="43" t="s">
        <v>25</v>
      </c>
      <c r="D9" s="44"/>
      <c r="E9" s="44"/>
      <c r="F9" s="45"/>
      <c r="G9" s="43" t="s">
        <v>26</v>
      </c>
      <c r="H9" s="45"/>
      <c r="I9" s="46" t="s">
        <v>27</v>
      </c>
      <c r="J9" s="46"/>
      <c r="K9" s="6">
        <v>45292</v>
      </c>
      <c r="L9" s="6">
        <v>45322</v>
      </c>
    </row>
    <row r="10" spans="1:16 16384:16384" ht="106.5" customHeight="1" x14ac:dyDescent="0.25">
      <c r="A10" s="42"/>
      <c r="B10" s="42"/>
      <c r="C10" s="43" t="s">
        <v>28</v>
      </c>
      <c r="D10" s="44"/>
      <c r="E10" s="44"/>
      <c r="F10" s="45"/>
      <c r="G10" s="43" t="s">
        <v>29</v>
      </c>
      <c r="H10" s="45"/>
      <c r="I10" s="46" t="s">
        <v>23</v>
      </c>
      <c r="J10" s="46"/>
      <c r="K10" s="6">
        <v>45292</v>
      </c>
      <c r="L10" s="6">
        <v>45322</v>
      </c>
    </row>
    <row r="11" spans="1:16 16384:16384" ht="126" customHeight="1" x14ac:dyDescent="0.25">
      <c r="A11" s="42"/>
      <c r="B11" s="42"/>
      <c r="C11" s="43" t="s">
        <v>30</v>
      </c>
      <c r="D11" s="44"/>
      <c r="E11" s="44"/>
      <c r="F11" s="45"/>
      <c r="G11" s="43" t="s">
        <v>31</v>
      </c>
      <c r="H11" s="45"/>
      <c r="I11" s="46" t="s">
        <v>20</v>
      </c>
      <c r="J11" s="46"/>
      <c r="K11" s="6">
        <v>45323</v>
      </c>
      <c r="L11" s="6" t="s">
        <v>32</v>
      </c>
    </row>
    <row r="12" spans="1:16 16384:16384" ht="143.25" customHeight="1" x14ac:dyDescent="0.25">
      <c r="A12" s="42" t="s">
        <v>33</v>
      </c>
      <c r="B12" s="42"/>
      <c r="C12" s="43" t="s">
        <v>34</v>
      </c>
      <c r="D12" s="44"/>
      <c r="E12" s="44"/>
      <c r="F12" s="45"/>
      <c r="G12" s="43" t="s">
        <v>35</v>
      </c>
      <c r="H12" s="45"/>
      <c r="I12" s="46" t="s">
        <v>20</v>
      </c>
      <c r="J12" s="46"/>
      <c r="K12" s="6">
        <v>45397</v>
      </c>
      <c r="L12" s="6">
        <v>45677</v>
      </c>
    </row>
  </sheetData>
  <mergeCells count="34">
    <mergeCell ref="A12:B12"/>
    <mergeCell ref="C12:F12"/>
    <mergeCell ref="G12:H12"/>
    <mergeCell ref="I12:J12"/>
    <mergeCell ref="A9:B11"/>
    <mergeCell ref="C9:F9"/>
    <mergeCell ref="G9:H9"/>
    <mergeCell ref="I9:J9"/>
    <mergeCell ref="C10:F10"/>
    <mergeCell ref="G10:H10"/>
    <mergeCell ref="I10:J10"/>
    <mergeCell ref="C11:F11"/>
    <mergeCell ref="G11:H11"/>
    <mergeCell ref="I11:J11"/>
    <mergeCell ref="A5:B5"/>
    <mergeCell ref="C5:F5"/>
    <mergeCell ref="G5:H5"/>
    <mergeCell ref="I5:J5"/>
    <mergeCell ref="A6:B8"/>
    <mergeCell ref="C6:F6"/>
    <mergeCell ref="G6:H6"/>
    <mergeCell ref="I6:J6"/>
    <mergeCell ref="C7:F7"/>
    <mergeCell ref="G7:H7"/>
    <mergeCell ref="I7:J7"/>
    <mergeCell ref="C8:F8"/>
    <mergeCell ref="G8:H8"/>
    <mergeCell ref="I8:J8"/>
    <mergeCell ref="B4:K4"/>
    <mergeCell ref="A1:B1"/>
    <mergeCell ref="C1:J1"/>
    <mergeCell ref="K1:L1"/>
    <mergeCell ref="B2:K2"/>
    <mergeCell ref="B3: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2"/>
  <sheetViews>
    <sheetView workbookViewId="0">
      <selection activeCell="R3" sqref="R3"/>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6384" width="11.5703125" style="2"/>
  </cols>
  <sheetData>
    <row r="1" spans="1:16 16384:16384" ht="70.150000000000006" customHeight="1" x14ac:dyDescent="0.25">
      <c r="A1" s="37"/>
      <c r="B1" s="37"/>
      <c r="C1" s="38" t="s">
        <v>36</v>
      </c>
      <c r="D1" s="39"/>
      <c r="E1" s="39"/>
      <c r="F1" s="39"/>
      <c r="G1" s="39"/>
      <c r="H1" s="39"/>
      <c r="I1" s="39"/>
      <c r="J1" s="39"/>
      <c r="K1" s="39"/>
      <c r="L1" s="39"/>
      <c r="M1" s="39"/>
      <c r="N1" s="39"/>
      <c r="O1" s="37"/>
      <c r="P1" s="37"/>
      <c r="XFD1" s="1" t="s">
        <v>1</v>
      </c>
    </row>
    <row r="2" spans="1:16 16384:16384" ht="39" customHeight="1" x14ac:dyDescent="0.25">
      <c r="A2" s="3" t="s">
        <v>2</v>
      </c>
      <c r="B2" s="40" t="s">
        <v>37</v>
      </c>
      <c r="C2" s="40"/>
      <c r="D2" s="40"/>
      <c r="E2" s="40"/>
      <c r="F2" s="40"/>
      <c r="G2" s="40"/>
      <c r="H2" s="40"/>
      <c r="I2" s="40"/>
      <c r="J2" s="40"/>
      <c r="K2" s="40"/>
      <c r="L2" s="40"/>
      <c r="M2" s="40"/>
      <c r="N2" s="40"/>
      <c r="O2" s="40"/>
      <c r="P2" s="47"/>
    </row>
    <row r="3" spans="1:16 16384:16384" ht="39" customHeight="1" x14ac:dyDescent="0.25">
      <c r="A3" s="3" t="s">
        <v>4</v>
      </c>
      <c r="B3" s="40" t="s">
        <v>38</v>
      </c>
      <c r="C3" s="40"/>
      <c r="D3" s="40"/>
      <c r="E3" s="40"/>
      <c r="F3" s="40"/>
      <c r="G3" s="40"/>
      <c r="H3" s="40"/>
      <c r="I3" s="40"/>
      <c r="J3" s="40"/>
      <c r="K3" s="40"/>
      <c r="L3" s="40"/>
      <c r="M3" s="40"/>
      <c r="N3" s="40"/>
      <c r="O3" s="40"/>
      <c r="P3" s="48"/>
    </row>
    <row r="4" spans="1:16 16384:16384" ht="39" customHeight="1" x14ac:dyDescent="0.25">
      <c r="A4" s="7" t="s">
        <v>6</v>
      </c>
      <c r="B4" s="50" t="s">
        <v>39</v>
      </c>
      <c r="C4" s="51"/>
      <c r="D4" s="51"/>
      <c r="E4" s="51"/>
      <c r="F4" s="51"/>
      <c r="G4" s="51"/>
      <c r="H4" s="51"/>
      <c r="I4" s="51"/>
      <c r="J4" s="51"/>
      <c r="K4" s="51"/>
      <c r="L4" s="51"/>
      <c r="M4" s="51"/>
      <c r="N4" s="51"/>
      <c r="O4" s="52"/>
      <c r="P4" s="49"/>
    </row>
    <row r="5" spans="1:16 16384:16384" s="8" customFormat="1" ht="48.6" customHeight="1" x14ac:dyDescent="0.25">
      <c r="A5" s="58" t="s">
        <v>40</v>
      </c>
      <c r="B5" s="58"/>
      <c r="C5" s="58" t="s">
        <v>41</v>
      </c>
      <c r="D5" s="58"/>
      <c r="E5" s="58" t="s">
        <v>42</v>
      </c>
      <c r="F5" s="58"/>
      <c r="G5" s="58" t="s">
        <v>43</v>
      </c>
      <c r="H5" s="58"/>
      <c r="I5" s="58"/>
      <c r="J5" s="58" t="s">
        <v>44</v>
      </c>
      <c r="K5" s="58"/>
      <c r="L5" s="4" t="s">
        <v>45</v>
      </c>
      <c r="M5" s="4" t="s">
        <v>46</v>
      </c>
      <c r="N5" s="4" t="s">
        <v>11</v>
      </c>
      <c r="O5" s="4" t="s">
        <v>47</v>
      </c>
      <c r="P5" s="4" t="s">
        <v>13</v>
      </c>
    </row>
    <row r="6" spans="1:16 16384:16384" ht="139.5" customHeight="1" x14ac:dyDescent="0.25">
      <c r="A6" s="34" t="s">
        <v>48</v>
      </c>
      <c r="B6" s="36"/>
      <c r="C6" s="53" t="s">
        <v>49</v>
      </c>
      <c r="D6" s="54"/>
      <c r="E6" s="53" t="s">
        <v>50</v>
      </c>
      <c r="F6" s="54"/>
      <c r="G6" s="55" t="s">
        <v>51</v>
      </c>
      <c r="H6" s="56"/>
      <c r="I6" s="57"/>
      <c r="J6" s="43" t="s">
        <v>52</v>
      </c>
      <c r="K6" s="45"/>
      <c r="L6" s="9" t="s">
        <v>53</v>
      </c>
      <c r="M6" s="9" t="s">
        <v>54</v>
      </c>
      <c r="N6" s="10" t="s">
        <v>55</v>
      </c>
      <c r="O6" s="6">
        <v>45323</v>
      </c>
      <c r="P6" s="6">
        <v>45626</v>
      </c>
    </row>
    <row r="1048569" spans="5:5" ht="60" x14ac:dyDescent="0.25">
      <c r="E1048569" s="11" t="s">
        <v>56</v>
      </c>
    </row>
    <row r="1048570" spans="5:5" ht="60" x14ac:dyDescent="0.25">
      <c r="E1048570" s="11" t="s">
        <v>57</v>
      </c>
    </row>
    <row r="1048571" spans="5:5" ht="60" x14ac:dyDescent="0.25">
      <c r="E1048571" s="11" t="s">
        <v>58</v>
      </c>
    </row>
    <row r="1048572" spans="5:5" ht="60" x14ac:dyDescent="0.25">
      <c r="E1048572" s="11" t="s">
        <v>50</v>
      </c>
    </row>
  </sheetData>
  <mergeCells count="17">
    <mergeCell ref="A5:B5"/>
    <mergeCell ref="C5:D5"/>
    <mergeCell ref="E5:F5"/>
    <mergeCell ref="G5:I5"/>
    <mergeCell ref="J5:K5"/>
    <mergeCell ref="A6:B6"/>
    <mergeCell ref="C6:D6"/>
    <mergeCell ref="E6:F6"/>
    <mergeCell ref="G6:I6"/>
    <mergeCell ref="J6:K6"/>
    <mergeCell ref="A1:B1"/>
    <mergeCell ref="C1:N1"/>
    <mergeCell ref="O1:P1"/>
    <mergeCell ref="B2:O2"/>
    <mergeCell ref="P2:P4"/>
    <mergeCell ref="B3:O3"/>
    <mergeCell ref="B4:O4"/>
  </mergeCells>
  <dataValidations count="1">
    <dataValidation type="list" allowBlank="1" showInputMessage="1" showErrorMessage="1" sqref="E6:F6">
      <formula1>$E$1048569:$E$1048572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L2" sqref="L2:L4"/>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8" width="10.5703125" style="2" customWidth="1"/>
    <col min="9" max="9" width="11.7109375" style="2" customWidth="1"/>
    <col min="10" max="10" width="8.5703125" style="2" customWidth="1"/>
    <col min="11" max="12" width="12.5703125" style="2" customWidth="1"/>
    <col min="13" max="16384" width="11.5703125" style="2"/>
  </cols>
  <sheetData>
    <row r="1" spans="1:12 16384:16384" ht="70.150000000000006" customHeight="1" x14ac:dyDescent="0.25">
      <c r="A1" s="37"/>
      <c r="B1" s="37"/>
      <c r="C1" s="38" t="s">
        <v>59</v>
      </c>
      <c r="D1" s="39"/>
      <c r="E1" s="39"/>
      <c r="F1" s="39"/>
      <c r="G1" s="39"/>
      <c r="H1" s="39"/>
      <c r="I1" s="39"/>
      <c r="J1" s="39"/>
      <c r="K1" s="37"/>
      <c r="L1" s="37"/>
      <c r="XFD1" s="1" t="s">
        <v>1</v>
      </c>
    </row>
    <row r="2" spans="1:12 16384:16384" ht="42.75" customHeight="1" x14ac:dyDescent="0.25">
      <c r="A2" s="3" t="s">
        <v>2</v>
      </c>
      <c r="B2" s="40" t="s">
        <v>3</v>
      </c>
      <c r="C2" s="40"/>
      <c r="D2" s="40"/>
      <c r="E2" s="40"/>
      <c r="F2" s="40"/>
      <c r="G2" s="40"/>
      <c r="H2" s="40"/>
      <c r="I2" s="40"/>
      <c r="J2" s="40"/>
      <c r="K2" s="40"/>
      <c r="L2" s="47"/>
    </row>
    <row r="3" spans="1:12 16384:16384" ht="42.75" customHeight="1" x14ac:dyDescent="0.25">
      <c r="A3" s="3" t="s">
        <v>4</v>
      </c>
      <c r="B3" s="40" t="s">
        <v>60</v>
      </c>
      <c r="C3" s="40"/>
      <c r="D3" s="40"/>
      <c r="E3" s="40"/>
      <c r="F3" s="40"/>
      <c r="G3" s="40"/>
      <c r="H3" s="40"/>
      <c r="I3" s="40"/>
      <c r="J3" s="40"/>
      <c r="K3" s="40"/>
      <c r="L3" s="48"/>
    </row>
    <row r="4" spans="1:12 16384:16384" ht="42.75" customHeight="1" x14ac:dyDescent="0.25">
      <c r="A4" s="3" t="s">
        <v>6</v>
      </c>
      <c r="B4" s="34" t="s">
        <v>61</v>
      </c>
      <c r="C4" s="35"/>
      <c r="D4" s="35"/>
      <c r="E4" s="35"/>
      <c r="F4" s="35"/>
      <c r="G4" s="35"/>
      <c r="H4" s="35"/>
      <c r="I4" s="35"/>
      <c r="J4" s="35"/>
      <c r="K4" s="36"/>
      <c r="L4" s="49"/>
    </row>
    <row r="5" spans="1:12 16384:16384" s="5" customFormat="1" ht="30.6" customHeight="1" x14ac:dyDescent="0.25">
      <c r="A5" s="59" t="s">
        <v>8</v>
      </c>
      <c r="B5" s="60"/>
      <c r="C5" s="59" t="s">
        <v>9</v>
      </c>
      <c r="D5" s="61"/>
      <c r="E5" s="61"/>
      <c r="F5" s="60"/>
      <c r="G5" s="59" t="s">
        <v>10</v>
      </c>
      <c r="H5" s="60"/>
      <c r="I5" s="59" t="s">
        <v>11</v>
      </c>
      <c r="J5" s="60"/>
      <c r="K5" s="4" t="s">
        <v>12</v>
      </c>
      <c r="L5" s="4" t="s">
        <v>13</v>
      </c>
    </row>
    <row r="6" spans="1:12 16384:16384" ht="86.25" customHeight="1" x14ac:dyDescent="0.25">
      <c r="A6" s="62" t="s">
        <v>62</v>
      </c>
      <c r="B6" s="63"/>
      <c r="C6" s="43" t="s">
        <v>63</v>
      </c>
      <c r="D6" s="44"/>
      <c r="E6" s="44"/>
      <c r="F6" s="45"/>
      <c r="G6" s="12" t="s">
        <v>64</v>
      </c>
      <c r="H6" s="13"/>
      <c r="I6" s="43" t="s">
        <v>65</v>
      </c>
      <c r="J6" s="45"/>
      <c r="K6" s="6">
        <v>45323</v>
      </c>
      <c r="L6" s="6">
        <v>45473</v>
      </c>
    </row>
    <row r="7" spans="1:12 16384:16384" ht="86.25" customHeight="1" x14ac:dyDescent="0.25">
      <c r="A7" s="64"/>
      <c r="B7" s="65"/>
      <c r="C7" s="43" t="s">
        <v>66</v>
      </c>
      <c r="D7" s="44"/>
      <c r="E7" s="44"/>
      <c r="F7" s="45"/>
      <c r="G7" s="12" t="s">
        <v>67</v>
      </c>
      <c r="H7" s="13"/>
      <c r="I7" s="43" t="s">
        <v>65</v>
      </c>
      <c r="J7" s="45"/>
      <c r="K7" s="6">
        <v>45566</v>
      </c>
      <c r="L7" s="6">
        <v>45626</v>
      </c>
    </row>
    <row r="8" spans="1:12 16384:16384" ht="86.25" customHeight="1" x14ac:dyDescent="0.25">
      <c r="A8" s="62" t="s">
        <v>68</v>
      </c>
      <c r="B8" s="63"/>
      <c r="C8" s="43" t="s">
        <v>69</v>
      </c>
      <c r="D8" s="44"/>
      <c r="E8" s="44"/>
      <c r="F8" s="45"/>
      <c r="G8" s="12" t="s">
        <v>70</v>
      </c>
      <c r="H8" s="13"/>
      <c r="I8" s="43" t="s">
        <v>65</v>
      </c>
      <c r="J8" s="45"/>
      <c r="K8" s="6">
        <v>45566</v>
      </c>
      <c r="L8" s="6">
        <v>45626</v>
      </c>
    </row>
    <row r="9" spans="1:12 16384:16384" ht="86.25" customHeight="1" x14ac:dyDescent="0.25">
      <c r="A9" s="64"/>
      <c r="B9" s="65"/>
      <c r="C9" s="43" t="s">
        <v>71</v>
      </c>
      <c r="D9" s="44"/>
      <c r="E9" s="44"/>
      <c r="F9" s="45"/>
      <c r="G9" s="12" t="s">
        <v>72</v>
      </c>
      <c r="H9" s="13"/>
      <c r="I9" s="43" t="s">
        <v>23</v>
      </c>
      <c r="J9" s="45"/>
      <c r="K9" s="6">
        <v>45566</v>
      </c>
      <c r="L9" s="6">
        <v>45657</v>
      </c>
    </row>
    <row r="10" spans="1:12 16384:16384" ht="102" customHeight="1" x14ac:dyDescent="0.25">
      <c r="A10" s="62" t="s">
        <v>73</v>
      </c>
      <c r="B10" s="63"/>
      <c r="C10" s="43" t="s">
        <v>74</v>
      </c>
      <c r="D10" s="44"/>
      <c r="E10" s="44"/>
      <c r="F10" s="45"/>
      <c r="G10" s="12" t="s">
        <v>75</v>
      </c>
      <c r="H10" s="13"/>
      <c r="I10" s="43" t="s">
        <v>76</v>
      </c>
      <c r="J10" s="45"/>
      <c r="K10" s="6">
        <v>45566</v>
      </c>
      <c r="L10" s="6">
        <v>45657</v>
      </c>
    </row>
    <row r="11" spans="1:12 16384:16384" ht="102" customHeight="1" x14ac:dyDescent="0.25">
      <c r="A11" s="64"/>
      <c r="B11" s="65"/>
      <c r="C11" s="43" t="s">
        <v>77</v>
      </c>
      <c r="D11" s="44"/>
      <c r="E11" s="44"/>
      <c r="F11" s="45"/>
      <c r="G11" s="12" t="s">
        <v>78</v>
      </c>
      <c r="H11" s="13"/>
      <c r="I11" s="43" t="s">
        <v>20</v>
      </c>
      <c r="J11" s="45"/>
      <c r="K11" s="6">
        <v>45566</v>
      </c>
      <c r="L11" s="6">
        <v>45677</v>
      </c>
    </row>
  </sheetData>
  <mergeCells count="26">
    <mergeCell ref="A8:B9"/>
    <mergeCell ref="C8:F8"/>
    <mergeCell ref="I8:J8"/>
    <mergeCell ref="C9:F9"/>
    <mergeCell ref="I9:J9"/>
    <mergeCell ref="A10:B11"/>
    <mergeCell ref="C10:F10"/>
    <mergeCell ref="I10:J10"/>
    <mergeCell ref="C11:F11"/>
    <mergeCell ref="I11:J11"/>
    <mergeCell ref="A5:B5"/>
    <mergeCell ref="C5:F5"/>
    <mergeCell ref="G5:H5"/>
    <mergeCell ref="I5:J5"/>
    <mergeCell ref="A6:B7"/>
    <mergeCell ref="C6:F6"/>
    <mergeCell ref="I6:J6"/>
    <mergeCell ref="C7:F7"/>
    <mergeCell ref="I7:J7"/>
    <mergeCell ref="A1:B1"/>
    <mergeCell ref="C1:J1"/>
    <mergeCell ref="K1:L1"/>
    <mergeCell ref="B2:K2"/>
    <mergeCell ref="L2:L4"/>
    <mergeCell ref="B3:K3"/>
    <mergeCell ref="B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P7" sqref="P7"/>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6384" width="11.5703125" style="2"/>
  </cols>
  <sheetData>
    <row r="1" spans="1:12 16384:16384" ht="70.150000000000006" customHeight="1" x14ac:dyDescent="0.25">
      <c r="A1" s="37"/>
      <c r="B1" s="37"/>
      <c r="C1" s="38" t="s">
        <v>79</v>
      </c>
      <c r="D1" s="39"/>
      <c r="E1" s="39"/>
      <c r="F1" s="39"/>
      <c r="G1" s="39"/>
      <c r="H1" s="39"/>
      <c r="I1" s="39"/>
      <c r="J1" s="39"/>
      <c r="K1" s="37"/>
      <c r="L1" s="37"/>
      <c r="XFD1" s="1" t="s">
        <v>1</v>
      </c>
    </row>
    <row r="2" spans="1:12 16384:16384" ht="50.25" customHeight="1" x14ac:dyDescent="0.25">
      <c r="A2" s="3" t="s">
        <v>2</v>
      </c>
      <c r="B2" s="34" t="s">
        <v>80</v>
      </c>
      <c r="C2" s="35"/>
      <c r="D2" s="35"/>
      <c r="E2" s="35"/>
      <c r="F2" s="35"/>
      <c r="G2" s="35"/>
      <c r="H2" s="35"/>
      <c r="I2" s="35"/>
      <c r="J2" s="35"/>
      <c r="K2" s="36"/>
      <c r="L2" s="47"/>
    </row>
    <row r="3" spans="1:12 16384:16384" ht="50.25" customHeight="1" x14ac:dyDescent="0.25">
      <c r="A3" s="3" t="s">
        <v>4</v>
      </c>
      <c r="B3" s="40" t="s">
        <v>81</v>
      </c>
      <c r="C3" s="40"/>
      <c r="D3" s="40"/>
      <c r="E3" s="40"/>
      <c r="F3" s="40"/>
      <c r="G3" s="40"/>
      <c r="H3" s="40"/>
      <c r="I3" s="40"/>
      <c r="J3" s="40"/>
      <c r="K3" s="40"/>
      <c r="L3" s="48"/>
    </row>
    <row r="4" spans="1:12 16384:16384" ht="50.25" customHeight="1" x14ac:dyDescent="0.25">
      <c r="A4" s="3" t="s">
        <v>6</v>
      </c>
      <c r="B4" s="34" t="s">
        <v>82</v>
      </c>
      <c r="C4" s="35"/>
      <c r="D4" s="35"/>
      <c r="E4" s="35"/>
      <c r="F4" s="35"/>
      <c r="G4" s="35"/>
      <c r="H4" s="35"/>
      <c r="I4" s="35"/>
      <c r="J4" s="35"/>
      <c r="K4" s="36"/>
      <c r="L4" s="49"/>
    </row>
    <row r="5" spans="1:12 16384:16384" s="5" customFormat="1" ht="30.6" customHeight="1" x14ac:dyDescent="0.25">
      <c r="A5" s="41" t="s">
        <v>8</v>
      </c>
      <c r="B5" s="41"/>
      <c r="C5" s="41" t="s">
        <v>9</v>
      </c>
      <c r="D5" s="41"/>
      <c r="E5" s="41"/>
      <c r="F5" s="41"/>
      <c r="G5" s="41" t="s">
        <v>10</v>
      </c>
      <c r="H5" s="41"/>
      <c r="I5" s="41" t="s">
        <v>11</v>
      </c>
      <c r="J5" s="41"/>
      <c r="K5" s="4" t="s">
        <v>12</v>
      </c>
      <c r="L5" s="4" t="s">
        <v>13</v>
      </c>
    </row>
    <row r="6" spans="1:12 16384:16384" ht="73.5" customHeight="1" x14ac:dyDescent="0.25">
      <c r="A6" s="62" t="s">
        <v>83</v>
      </c>
      <c r="B6" s="63"/>
      <c r="C6" s="43" t="s">
        <v>84</v>
      </c>
      <c r="D6" s="44"/>
      <c r="E6" s="44"/>
      <c r="F6" s="45"/>
      <c r="G6" s="66" t="s">
        <v>85</v>
      </c>
      <c r="H6" s="66"/>
      <c r="I6" s="46" t="s">
        <v>23</v>
      </c>
      <c r="J6" s="46"/>
      <c r="K6" s="6">
        <v>45323</v>
      </c>
      <c r="L6" s="6">
        <v>45504</v>
      </c>
    </row>
    <row r="7" spans="1:12 16384:16384" ht="105" customHeight="1" x14ac:dyDescent="0.25">
      <c r="A7" s="64"/>
      <c r="B7" s="65"/>
      <c r="C7" s="43" t="s">
        <v>86</v>
      </c>
      <c r="D7" s="44"/>
      <c r="E7" s="44"/>
      <c r="F7" s="45"/>
      <c r="G7" s="66" t="s">
        <v>87</v>
      </c>
      <c r="H7" s="66"/>
      <c r="I7" s="46" t="s">
        <v>88</v>
      </c>
      <c r="J7" s="46"/>
      <c r="K7" s="6">
        <v>45292</v>
      </c>
      <c r="L7" s="6">
        <v>45657</v>
      </c>
    </row>
    <row r="8" spans="1:12 16384:16384" ht="84.75" customHeight="1" x14ac:dyDescent="0.25">
      <c r="A8" s="62" t="s">
        <v>89</v>
      </c>
      <c r="B8" s="63"/>
      <c r="C8" s="43" t="s">
        <v>90</v>
      </c>
      <c r="D8" s="44"/>
      <c r="E8" s="44"/>
      <c r="F8" s="45"/>
      <c r="G8" s="66" t="s">
        <v>91</v>
      </c>
      <c r="H8" s="66"/>
      <c r="I8" s="46" t="s">
        <v>92</v>
      </c>
      <c r="J8" s="46"/>
      <c r="K8" s="6">
        <v>45323</v>
      </c>
      <c r="L8" s="6">
        <v>45535</v>
      </c>
    </row>
    <row r="9" spans="1:12 16384:16384" ht="84.75" customHeight="1" x14ac:dyDescent="0.25">
      <c r="A9" s="64"/>
      <c r="B9" s="65"/>
      <c r="C9" s="43" t="s">
        <v>93</v>
      </c>
      <c r="D9" s="44"/>
      <c r="E9" s="44"/>
      <c r="F9" s="45"/>
      <c r="G9" s="66" t="s">
        <v>94</v>
      </c>
      <c r="H9" s="66"/>
      <c r="I9" s="46" t="s">
        <v>92</v>
      </c>
      <c r="J9" s="46"/>
      <c r="K9" s="6">
        <v>45323</v>
      </c>
      <c r="L9" s="6">
        <v>45657</v>
      </c>
    </row>
    <row r="10" spans="1:12 16384:16384" ht="91.5" customHeight="1" x14ac:dyDescent="0.25">
      <c r="A10" s="67" t="s">
        <v>95</v>
      </c>
      <c r="B10" s="68"/>
      <c r="C10" s="43" t="s">
        <v>96</v>
      </c>
      <c r="D10" s="44"/>
      <c r="E10" s="44"/>
      <c r="F10" s="45"/>
      <c r="G10" s="66" t="s">
        <v>97</v>
      </c>
      <c r="H10" s="66"/>
      <c r="I10" s="46" t="s">
        <v>20</v>
      </c>
      <c r="J10" s="46"/>
      <c r="K10" s="6">
        <v>45504</v>
      </c>
      <c r="L10" s="6">
        <v>45322</v>
      </c>
    </row>
    <row r="11" spans="1:12 16384:16384" ht="96.75" customHeight="1" x14ac:dyDescent="0.25">
      <c r="A11" s="67" t="s">
        <v>98</v>
      </c>
      <c r="B11" s="68"/>
      <c r="C11" s="43" t="s">
        <v>99</v>
      </c>
      <c r="D11" s="44"/>
      <c r="E11" s="44"/>
      <c r="F11" s="45"/>
      <c r="G11" s="66" t="s">
        <v>100</v>
      </c>
      <c r="H11" s="66"/>
      <c r="I11" s="46" t="s">
        <v>23</v>
      </c>
      <c r="J11" s="46"/>
      <c r="K11" s="6">
        <v>45323</v>
      </c>
      <c r="L11" s="6">
        <v>45657</v>
      </c>
    </row>
  </sheetData>
  <mergeCells count="33">
    <mergeCell ref="A10:B10"/>
    <mergeCell ref="C10:F10"/>
    <mergeCell ref="G10:H10"/>
    <mergeCell ref="I10:J10"/>
    <mergeCell ref="A11:B11"/>
    <mergeCell ref="C11:F11"/>
    <mergeCell ref="G11:H11"/>
    <mergeCell ref="I11:J11"/>
    <mergeCell ref="A8:B9"/>
    <mergeCell ref="C8:F8"/>
    <mergeCell ref="G8:H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selection activeCell="L5" sqref="L5"/>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6384" width="11.5703125" style="2"/>
  </cols>
  <sheetData>
    <row r="1" spans="1:12 16384:16384" ht="70.150000000000006" customHeight="1" x14ac:dyDescent="0.25">
      <c r="A1" s="37"/>
      <c r="B1" s="37"/>
      <c r="C1" s="38" t="s">
        <v>101</v>
      </c>
      <c r="D1" s="39"/>
      <c r="E1" s="39"/>
      <c r="F1" s="39"/>
      <c r="G1" s="39"/>
      <c r="H1" s="39"/>
      <c r="I1" s="39"/>
      <c r="J1" s="39"/>
      <c r="K1" s="37"/>
      <c r="L1" s="37"/>
      <c r="XFD1" s="1" t="s">
        <v>1</v>
      </c>
    </row>
    <row r="2" spans="1:12 16384:16384" ht="52.5" customHeight="1" x14ac:dyDescent="0.25">
      <c r="A2" s="3" t="s">
        <v>2</v>
      </c>
      <c r="B2" s="40" t="s">
        <v>102</v>
      </c>
      <c r="C2" s="40"/>
      <c r="D2" s="40"/>
      <c r="E2" s="40"/>
      <c r="F2" s="40"/>
      <c r="G2" s="40"/>
      <c r="H2" s="40"/>
      <c r="I2" s="40"/>
      <c r="J2" s="40"/>
      <c r="K2" s="40"/>
      <c r="L2" s="47" t="s">
        <v>298</v>
      </c>
    </row>
    <row r="3" spans="1:12 16384:16384" ht="52.5" customHeight="1" x14ac:dyDescent="0.25">
      <c r="A3" s="3" t="s">
        <v>4</v>
      </c>
      <c r="B3" s="40" t="s">
        <v>103</v>
      </c>
      <c r="C3" s="40"/>
      <c r="D3" s="40"/>
      <c r="E3" s="40"/>
      <c r="F3" s="40"/>
      <c r="G3" s="40"/>
      <c r="H3" s="40"/>
      <c r="I3" s="40"/>
      <c r="J3" s="40"/>
      <c r="K3" s="40"/>
      <c r="L3" s="48"/>
    </row>
    <row r="4" spans="1:12 16384:16384" ht="54" customHeight="1" x14ac:dyDescent="0.25">
      <c r="A4" s="3" t="s">
        <v>6</v>
      </c>
      <c r="B4" s="34" t="s">
        <v>104</v>
      </c>
      <c r="C4" s="35"/>
      <c r="D4" s="35"/>
      <c r="E4" s="35"/>
      <c r="F4" s="35"/>
      <c r="G4" s="35"/>
      <c r="H4" s="35"/>
      <c r="I4" s="35"/>
      <c r="J4" s="35"/>
      <c r="K4" s="36"/>
      <c r="L4" s="49"/>
    </row>
    <row r="5" spans="1:12 16384:16384" s="5" customFormat="1" ht="30.6" customHeight="1" x14ac:dyDescent="0.25">
      <c r="A5" s="41" t="s">
        <v>8</v>
      </c>
      <c r="B5" s="41"/>
      <c r="C5" s="41" t="s">
        <v>9</v>
      </c>
      <c r="D5" s="41"/>
      <c r="E5" s="41"/>
      <c r="F5" s="41"/>
      <c r="G5" s="41" t="s">
        <v>10</v>
      </c>
      <c r="H5" s="41"/>
      <c r="I5" s="41" t="s">
        <v>11</v>
      </c>
      <c r="J5" s="41"/>
      <c r="K5" s="4" t="s">
        <v>12</v>
      </c>
      <c r="L5" s="4" t="s">
        <v>13</v>
      </c>
    </row>
    <row r="6" spans="1:12 16384:16384" ht="71.25" customHeight="1" x14ac:dyDescent="0.25">
      <c r="A6" s="62" t="s">
        <v>105</v>
      </c>
      <c r="B6" s="63"/>
      <c r="C6" s="43" t="s">
        <v>106</v>
      </c>
      <c r="D6" s="44"/>
      <c r="E6" s="44"/>
      <c r="F6" s="45"/>
      <c r="G6" s="43" t="s">
        <v>107</v>
      </c>
      <c r="H6" s="45"/>
      <c r="I6" s="46" t="s">
        <v>108</v>
      </c>
      <c r="J6" s="46"/>
      <c r="K6" s="6">
        <v>45292</v>
      </c>
      <c r="L6" s="6">
        <v>45322</v>
      </c>
    </row>
    <row r="7" spans="1:12 16384:16384" ht="71.25" customHeight="1" x14ac:dyDescent="0.25">
      <c r="A7" s="69"/>
      <c r="B7" s="70"/>
      <c r="C7" s="43" t="s">
        <v>109</v>
      </c>
      <c r="D7" s="44"/>
      <c r="E7" s="44"/>
      <c r="F7" s="45"/>
      <c r="G7" s="43" t="s">
        <v>110</v>
      </c>
      <c r="H7" s="45"/>
      <c r="I7" s="46" t="s">
        <v>20</v>
      </c>
      <c r="J7" s="46"/>
      <c r="K7" s="6">
        <v>45292</v>
      </c>
      <c r="L7" s="6">
        <v>45322</v>
      </c>
    </row>
    <row r="8" spans="1:12 16384:16384" ht="82.5" customHeight="1" x14ac:dyDescent="0.25">
      <c r="A8" s="69"/>
      <c r="B8" s="70"/>
      <c r="C8" s="43" t="s">
        <v>111</v>
      </c>
      <c r="D8" s="44"/>
      <c r="E8" s="44"/>
      <c r="F8" s="45"/>
      <c r="G8" s="43" t="s">
        <v>112</v>
      </c>
      <c r="H8" s="45"/>
      <c r="I8" s="46" t="s">
        <v>113</v>
      </c>
      <c r="J8" s="46"/>
      <c r="K8" s="6">
        <v>45292</v>
      </c>
      <c r="L8" s="6">
        <v>45688</v>
      </c>
    </row>
    <row r="9" spans="1:12 16384:16384" ht="93" customHeight="1" x14ac:dyDescent="0.25">
      <c r="A9" s="64"/>
      <c r="B9" s="65"/>
      <c r="C9" s="43" t="s">
        <v>114</v>
      </c>
      <c r="D9" s="44"/>
      <c r="E9" s="44"/>
      <c r="F9" s="45"/>
      <c r="G9" s="43" t="s">
        <v>115</v>
      </c>
      <c r="H9" s="45"/>
      <c r="I9" s="46" t="s">
        <v>108</v>
      </c>
      <c r="J9" s="46"/>
      <c r="K9" s="6">
        <v>45292</v>
      </c>
      <c r="L9" s="6">
        <v>45688</v>
      </c>
    </row>
    <row r="10" spans="1:12 16384:16384" ht="73.900000000000006" customHeight="1" x14ac:dyDescent="0.25">
      <c r="A10" s="62" t="s">
        <v>116</v>
      </c>
      <c r="B10" s="63"/>
      <c r="C10" s="43" t="s">
        <v>117</v>
      </c>
      <c r="D10" s="44"/>
      <c r="E10" s="44"/>
      <c r="F10" s="45"/>
      <c r="G10" s="43" t="s">
        <v>118</v>
      </c>
      <c r="H10" s="45"/>
      <c r="I10" s="46" t="s">
        <v>23</v>
      </c>
      <c r="J10" s="46"/>
      <c r="K10" s="6">
        <v>45292</v>
      </c>
      <c r="L10" s="6">
        <v>45657</v>
      </c>
    </row>
    <row r="11" spans="1:12 16384:16384" ht="72" customHeight="1" x14ac:dyDescent="0.25">
      <c r="A11" s="53" t="s">
        <v>119</v>
      </c>
      <c r="B11" s="54"/>
      <c r="C11" s="43" t="s">
        <v>120</v>
      </c>
      <c r="D11" s="44"/>
      <c r="E11" s="44"/>
      <c r="F11" s="45"/>
      <c r="G11" s="43" t="s">
        <v>121</v>
      </c>
      <c r="H11" s="45"/>
      <c r="I11" s="46" t="s">
        <v>23</v>
      </c>
      <c r="J11" s="46"/>
      <c r="K11" s="6">
        <v>45323</v>
      </c>
      <c r="L11" s="6">
        <v>45657</v>
      </c>
    </row>
    <row r="12" spans="1:12 16384:16384" ht="72" customHeight="1" x14ac:dyDescent="0.25">
      <c r="A12" s="53" t="s">
        <v>122</v>
      </c>
      <c r="B12" s="54"/>
      <c r="C12" s="43" t="s">
        <v>123</v>
      </c>
      <c r="D12" s="44"/>
      <c r="E12" s="44"/>
      <c r="F12" s="45"/>
      <c r="G12" s="43" t="s">
        <v>124</v>
      </c>
      <c r="H12" s="45"/>
      <c r="I12" s="46" t="s">
        <v>23</v>
      </c>
      <c r="J12" s="46"/>
      <c r="K12" s="6">
        <v>45292</v>
      </c>
      <c r="L12" s="6">
        <v>45657</v>
      </c>
    </row>
    <row r="13" spans="1:12 16384:16384" ht="81.75" customHeight="1" x14ac:dyDescent="0.25">
      <c r="A13" s="53" t="s">
        <v>125</v>
      </c>
      <c r="B13" s="54"/>
      <c r="C13" s="43" t="s">
        <v>96</v>
      </c>
      <c r="D13" s="44"/>
      <c r="E13" s="44"/>
      <c r="F13" s="45"/>
      <c r="G13" s="43" t="s">
        <v>97</v>
      </c>
      <c r="H13" s="45"/>
      <c r="I13" s="46" t="s">
        <v>20</v>
      </c>
      <c r="J13" s="46"/>
      <c r="K13" s="6">
        <v>45474</v>
      </c>
      <c r="L13" s="6">
        <v>45688</v>
      </c>
    </row>
  </sheetData>
  <mergeCells count="40">
    <mergeCell ref="A13:B13"/>
    <mergeCell ref="C13:F13"/>
    <mergeCell ref="G13:H13"/>
    <mergeCell ref="I13:J13"/>
    <mergeCell ref="A11:B11"/>
    <mergeCell ref="C11:F11"/>
    <mergeCell ref="G11:H11"/>
    <mergeCell ref="I11:J11"/>
    <mergeCell ref="A12:B12"/>
    <mergeCell ref="C12:F12"/>
    <mergeCell ref="G12:H12"/>
    <mergeCell ref="I12:J12"/>
    <mergeCell ref="I9:J9"/>
    <mergeCell ref="A10:B10"/>
    <mergeCell ref="C10:F10"/>
    <mergeCell ref="G10:H10"/>
    <mergeCell ref="I10:J10"/>
    <mergeCell ref="A5:B5"/>
    <mergeCell ref="C5:F5"/>
    <mergeCell ref="G5:H5"/>
    <mergeCell ref="I5:J5"/>
    <mergeCell ref="A6:B9"/>
    <mergeCell ref="C6:F6"/>
    <mergeCell ref="G6:H6"/>
    <mergeCell ref="I6:J6"/>
    <mergeCell ref="C7:F7"/>
    <mergeCell ref="G7:H7"/>
    <mergeCell ref="I7:J7"/>
    <mergeCell ref="C8:F8"/>
    <mergeCell ref="G8:H8"/>
    <mergeCell ref="I8:J8"/>
    <mergeCell ref="C9:F9"/>
    <mergeCell ref="G9:H9"/>
    <mergeCell ref="A1:B1"/>
    <mergeCell ref="C1:J1"/>
    <mergeCell ref="K1:L1"/>
    <mergeCell ref="B2:K2"/>
    <mergeCell ref="L2:L4"/>
    <mergeCell ref="B3:K3"/>
    <mergeCell ref="B4:K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topLeftCell="A4" workbookViewId="0">
      <selection activeCell="P6" sqref="P6"/>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6384" width="11.5703125" style="2"/>
  </cols>
  <sheetData>
    <row r="1" spans="1:12 16384:16384" ht="70.150000000000006" customHeight="1" x14ac:dyDescent="0.25">
      <c r="A1" s="37"/>
      <c r="B1" s="37"/>
      <c r="C1" s="38" t="s">
        <v>126</v>
      </c>
      <c r="D1" s="39"/>
      <c r="E1" s="39"/>
      <c r="F1" s="39"/>
      <c r="G1" s="39"/>
      <c r="H1" s="39"/>
      <c r="I1" s="39"/>
      <c r="J1" s="39"/>
      <c r="K1" s="37"/>
      <c r="L1" s="37"/>
      <c r="XFD1" s="1" t="s">
        <v>1</v>
      </c>
    </row>
    <row r="2" spans="1:12 16384:16384" ht="61.5" customHeight="1" x14ac:dyDescent="0.25">
      <c r="A2" s="3" t="s">
        <v>2</v>
      </c>
      <c r="B2" s="40" t="s">
        <v>127</v>
      </c>
      <c r="C2" s="40"/>
      <c r="D2" s="40"/>
      <c r="E2" s="40"/>
      <c r="F2" s="40"/>
      <c r="G2" s="40"/>
      <c r="H2" s="40"/>
      <c r="I2" s="40"/>
      <c r="J2" s="40"/>
      <c r="K2" s="40"/>
      <c r="L2" s="47" t="s">
        <v>298</v>
      </c>
    </row>
    <row r="3" spans="1:12 16384:16384" ht="61.5" customHeight="1" x14ac:dyDescent="0.25">
      <c r="A3" s="3" t="s">
        <v>4</v>
      </c>
      <c r="B3" s="40" t="s">
        <v>128</v>
      </c>
      <c r="C3" s="40"/>
      <c r="D3" s="40"/>
      <c r="E3" s="40"/>
      <c r="F3" s="40"/>
      <c r="G3" s="40"/>
      <c r="H3" s="40"/>
      <c r="I3" s="40"/>
      <c r="J3" s="40"/>
      <c r="K3" s="40"/>
      <c r="L3" s="48"/>
    </row>
    <row r="4" spans="1:12 16384:16384" ht="61.5" customHeight="1" x14ac:dyDescent="0.25">
      <c r="A4" s="3" t="s">
        <v>6</v>
      </c>
      <c r="B4" s="34" t="s">
        <v>129</v>
      </c>
      <c r="C4" s="35"/>
      <c r="D4" s="35"/>
      <c r="E4" s="35"/>
      <c r="F4" s="35"/>
      <c r="G4" s="35"/>
      <c r="H4" s="35"/>
      <c r="I4" s="35"/>
      <c r="J4" s="35"/>
      <c r="K4" s="36"/>
      <c r="L4" s="49"/>
    </row>
    <row r="5" spans="1:12 16384:16384" s="5" customFormat="1" ht="31.5" customHeight="1" x14ac:dyDescent="0.25">
      <c r="A5" s="41" t="s">
        <v>8</v>
      </c>
      <c r="B5" s="41"/>
      <c r="C5" s="41" t="s">
        <v>9</v>
      </c>
      <c r="D5" s="41"/>
      <c r="E5" s="41"/>
      <c r="F5" s="41"/>
      <c r="G5" s="41" t="s">
        <v>10</v>
      </c>
      <c r="H5" s="41"/>
      <c r="I5" s="41" t="s">
        <v>11</v>
      </c>
      <c r="J5" s="41"/>
      <c r="K5" s="4" t="s">
        <v>12</v>
      </c>
      <c r="L5" s="4" t="s">
        <v>13</v>
      </c>
    </row>
    <row r="6" spans="1:12 16384:16384" ht="141.75" customHeight="1" x14ac:dyDescent="0.25">
      <c r="A6" s="43" t="s">
        <v>130</v>
      </c>
      <c r="B6" s="45"/>
      <c r="C6" s="66" t="s">
        <v>131</v>
      </c>
      <c r="D6" s="66"/>
      <c r="E6" s="66"/>
      <c r="F6" s="66"/>
      <c r="G6" s="66" t="s">
        <v>132</v>
      </c>
      <c r="H6" s="66"/>
      <c r="I6" s="46" t="s">
        <v>92</v>
      </c>
      <c r="J6" s="46"/>
      <c r="K6" s="6">
        <v>45323</v>
      </c>
      <c r="L6" s="6">
        <v>45657</v>
      </c>
    </row>
  </sheetData>
  <mergeCells count="15">
    <mergeCell ref="A5:B5"/>
    <mergeCell ref="C5:F5"/>
    <mergeCell ref="G5:H5"/>
    <mergeCell ref="I5:J5"/>
    <mergeCell ref="A6:B6"/>
    <mergeCell ref="C6:F6"/>
    <mergeCell ref="G6:H6"/>
    <mergeCell ref="I6:J6"/>
    <mergeCell ref="A1:B1"/>
    <mergeCell ref="C1:J1"/>
    <mergeCell ref="K1:L1"/>
    <mergeCell ref="B2:K2"/>
    <mergeCell ref="L2:L4"/>
    <mergeCell ref="B3:K3"/>
    <mergeCell ref="B4:K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43"/>
  <sheetViews>
    <sheetView tabSelected="1" workbookViewId="0">
      <selection activeCell="AG5" sqref="AG5:AH5"/>
    </sheetView>
  </sheetViews>
  <sheetFormatPr baseColWidth="10" defaultColWidth="11.5703125" defaultRowHeight="12.75" x14ac:dyDescent="0.25"/>
  <cols>
    <col min="1" max="1" width="13.7109375" style="14" customWidth="1"/>
    <col min="2" max="2" width="11.7109375" style="14" customWidth="1"/>
    <col min="3" max="4" width="10.85546875" style="14" customWidth="1"/>
    <col min="5" max="5" width="13.140625" style="14" customWidth="1"/>
    <col min="6" max="6" width="32.42578125" style="14" hidden="1" customWidth="1"/>
    <col min="7" max="7" width="25.28515625" style="14" hidden="1" customWidth="1"/>
    <col min="8" max="8" width="17.5703125" style="14" hidden="1" customWidth="1"/>
    <col min="9" max="9" width="7.85546875" style="14" hidden="1" customWidth="1"/>
    <col min="10" max="10" width="17.5703125" style="29" hidden="1" customWidth="1"/>
    <col min="11" max="11" width="7.85546875" style="14" hidden="1" customWidth="1"/>
    <col min="12" max="12" width="17.5703125" style="14" hidden="1" customWidth="1"/>
    <col min="13" max="13" width="32.42578125" style="14" customWidth="1"/>
    <col min="14" max="15" width="11.85546875" style="29" hidden="1" customWidth="1"/>
    <col min="16" max="16" width="10.85546875" style="29" hidden="1" customWidth="1"/>
    <col min="17" max="17" width="12" style="29" hidden="1" customWidth="1"/>
    <col min="18" max="20" width="11.5703125" style="29" hidden="1" customWidth="1"/>
    <col min="21" max="21" width="11.7109375" style="29" hidden="1" customWidth="1"/>
    <col min="22" max="22" width="14.42578125" style="14" hidden="1" customWidth="1"/>
    <col min="23" max="23" width="13.85546875" style="14" hidden="1" customWidth="1"/>
    <col min="24" max="24" width="7.5703125" style="14" hidden="1" customWidth="1"/>
    <col min="25" max="26" width="16" style="14" hidden="1" customWidth="1"/>
    <col min="27" max="27" width="15.85546875" style="14" hidden="1" customWidth="1"/>
    <col min="28" max="28" width="20.5703125" style="14" hidden="1" customWidth="1"/>
    <col min="29" max="29" width="41.140625" style="14" customWidth="1"/>
    <col min="30" max="30" width="26.5703125" style="14" customWidth="1"/>
    <col min="31" max="32" width="16.85546875" style="14" customWidth="1"/>
    <col min="33" max="33" width="12.7109375" style="14" customWidth="1"/>
    <col min="34" max="34" width="33.42578125" style="14" customWidth="1"/>
    <col min="35" max="36" width="12.5703125" style="14" customWidth="1"/>
    <col min="37" max="16384" width="11.5703125" style="14"/>
  </cols>
  <sheetData>
    <row r="1" spans="1:36 16384:16384" ht="70.150000000000006" customHeight="1" x14ac:dyDescent="0.25">
      <c r="A1" s="71"/>
      <c r="B1" s="72"/>
      <c r="C1" s="73" t="s">
        <v>133</v>
      </c>
      <c r="D1" s="74"/>
      <c r="E1" s="74"/>
      <c r="F1" s="74"/>
      <c r="G1" s="74"/>
      <c r="H1" s="74"/>
      <c r="I1" s="74"/>
      <c r="J1" s="74"/>
      <c r="K1" s="74"/>
      <c r="L1" s="74"/>
      <c r="M1" s="74" t="s">
        <v>134</v>
      </c>
      <c r="N1" s="74"/>
      <c r="O1" s="74"/>
      <c r="P1" s="74"/>
      <c r="Q1" s="74"/>
      <c r="R1" s="74"/>
      <c r="S1" s="74"/>
      <c r="T1" s="74"/>
      <c r="U1" s="74"/>
      <c r="V1" s="74"/>
      <c r="W1" s="74"/>
      <c r="X1" s="74"/>
      <c r="Y1" s="74"/>
      <c r="Z1" s="74"/>
      <c r="AA1" s="74"/>
      <c r="AB1" s="74"/>
      <c r="AC1" s="75" t="s">
        <v>135</v>
      </c>
      <c r="AD1" s="76"/>
      <c r="AE1" s="76"/>
      <c r="AF1" s="76"/>
      <c r="AG1" s="76"/>
      <c r="AH1" s="76"/>
      <c r="AI1" s="76"/>
      <c r="AJ1" s="73"/>
      <c r="XFD1" s="1" t="s">
        <v>1</v>
      </c>
    </row>
    <row r="2" spans="1:36 16384:16384" s="15" customFormat="1" ht="16.5" customHeight="1" x14ac:dyDescent="0.25">
      <c r="A2" s="77" t="s">
        <v>136</v>
      </c>
      <c r="B2" s="77"/>
      <c r="C2" s="77"/>
      <c r="D2" s="77"/>
      <c r="E2" s="77"/>
      <c r="F2" s="77"/>
      <c r="G2" s="77"/>
      <c r="H2" s="77"/>
      <c r="I2" s="77"/>
      <c r="J2" s="77"/>
      <c r="K2" s="77"/>
      <c r="L2" s="77"/>
      <c r="M2" s="78" t="s">
        <v>137</v>
      </c>
      <c r="N2" s="79"/>
      <c r="O2" s="79"/>
      <c r="P2" s="79"/>
      <c r="Q2" s="79"/>
      <c r="R2" s="79"/>
      <c r="S2" s="79"/>
      <c r="T2" s="79"/>
      <c r="U2" s="79"/>
      <c r="V2" s="79"/>
      <c r="W2" s="79"/>
      <c r="X2" s="79"/>
      <c r="Y2" s="79"/>
      <c r="Z2" s="79"/>
      <c r="AA2" s="79"/>
      <c r="AB2" s="80"/>
      <c r="AC2" s="81" t="s">
        <v>138</v>
      </c>
      <c r="AD2" s="82"/>
      <c r="AE2" s="82"/>
      <c r="AF2" s="82"/>
      <c r="AG2" s="82"/>
      <c r="AH2" s="82"/>
      <c r="AI2" s="82"/>
      <c r="AJ2" s="83"/>
    </row>
    <row r="3" spans="1:36 16384:16384" s="15" customFormat="1" ht="16.5" customHeight="1" x14ac:dyDescent="0.25">
      <c r="A3" s="77" t="s">
        <v>139</v>
      </c>
      <c r="B3" s="77"/>
      <c r="C3" s="77" t="s">
        <v>140</v>
      </c>
      <c r="D3" s="77"/>
      <c r="E3" s="77"/>
      <c r="F3" s="77" t="s">
        <v>141</v>
      </c>
      <c r="G3" s="77" t="s">
        <v>142</v>
      </c>
      <c r="H3" s="77" t="s">
        <v>143</v>
      </c>
      <c r="I3" s="77" t="s">
        <v>144</v>
      </c>
      <c r="J3" s="77" t="s">
        <v>145</v>
      </c>
      <c r="K3" s="77" t="s">
        <v>144</v>
      </c>
      <c r="L3" s="77" t="s">
        <v>146</v>
      </c>
      <c r="M3" s="84" t="s">
        <v>147</v>
      </c>
      <c r="N3" s="84" t="s">
        <v>148</v>
      </c>
      <c r="O3" s="84"/>
      <c r="P3" s="78" t="s">
        <v>149</v>
      </c>
      <c r="Q3" s="79"/>
      <c r="R3" s="80"/>
      <c r="S3" s="78" t="s">
        <v>150</v>
      </c>
      <c r="T3" s="79"/>
      <c r="U3" s="80"/>
      <c r="V3" s="95" t="s">
        <v>151</v>
      </c>
      <c r="W3" s="95" t="s">
        <v>152</v>
      </c>
      <c r="X3" s="95" t="s">
        <v>144</v>
      </c>
      <c r="Y3" s="97" t="s">
        <v>153</v>
      </c>
      <c r="Z3" s="98"/>
      <c r="AA3" s="95" t="s">
        <v>154</v>
      </c>
      <c r="AB3" s="95" t="s">
        <v>155</v>
      </c>
      <c r="AC3" s="85" t="s">
        <v>156</v>
      </c>
      <c r="AD3" s="85" t="s">
        <v>11</v>
      </c>
      <c r="AE3" s="85" t="s">
        <v>157</v>
      </c>
      <c r="AF3" s="85" t="s">
        <v>158</v>
      </c>
      <c r="AG3" s="81" t="s">
        <v>159</v>
      </c>
      <c r="AH3" s="83"/>
      <c r="AI3" s="85" t="s">
        <v>41</v>
      </c>
      <c r="AJ3" s="85"/>
    </row>
    <row r="4" spans="1:36 16384:16384" s="15" customFormat="1" ht="38.450000000000003" customHeight="1" x14ac:dyDescent="0.25">
      <c r="A4" s="77"/>
      <c r="B4" s="77"/>
      <c r="C4" s="77"/>
      <c r="D4" s="77"/>
      <c r="E4" s="77"/>
      <c r="F4" s="77"/>
      <c r="G4" s="77"/>
      <c r="H4" s="77"/>
      <c r="I4" s="77"/>
      <c r="J4" s="77"/>
      <c r="K4" s="77"/>
      <c r="L4" s="77"/>
      <c r="M4" s="84"/>
      <c r="N4" s="16" t="s">
        <v>160</v>
      </c>
      <c r="O4" s="16" t="s">
        <v>161</v>
      </c>
      <c r="P4" s="16" t="s">
        <v>162</v>
      </c>
      <c r="Q4" s="16" t="s">
        <v>163</v>
      </c>
      <c r="R4" s="16" t="s">
        <v>164</v>
      </c>
      <c r="S4" s="16" t="s">
        <v>165</v>
      </c>
      <c r="T4" s="16" t="s">
        <v>166</v>
      </c>
      <c r="U4" s="16" t="s">
        <v>167</v>
      </c>
      <c r="V4" s="96"/>
      <c r="W4" s="96"/>
      <c r="X4" s="96"/>
      <c r="Y4" s="16" t="s">
        <v>168</v>
      </c>
      <c r="Z4" s="16" t="s">
        <v>169</v>
      </c>
      <c r="AA4" s="96"/>
      <c r="AB4" s="96"/>
      <c r="AC4" s="85"/>
      <c r="AD4" s="85"/>
      <c r="AE4" s="85"/>
      <c r="AF4" s="85"/>
      <c r="AG4" s="17" t="s">
        <v>170</v>
      </c>
      <c r="AH4" s="18"/>
      <c r="AI4" s="85"/>
      <c r="AJ4" s="85"/>
    </row>
    <row r="5" spans="1:36 16384:16384" ht="93.75" customHeight="1" x14ac:dyDescent="0.25">
      <c r="A5" s="86" t="s">
        <v>171</v>
      </c>
      <c r="B5" s="87"/>
      <c r="C5" s="88" t="s">
        <v>172</v>
      </c>
      <c r="D5" s="89"/>
      <c r="E5" s="90"/>
      <c r="F5" s="19" t="s">
        <v>173</v>
      </c>
      <c r="G5" s="19" t="s">
        <v>174</v>
      </c>
      <c r="H5" s="20" t="str">
        <f t="shared" ref="H5:H22" si="0">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20">
        <f>IF(H5="Muy baja",20,IF(H5="Baja",40, IF(H5="Media / Moderada",60, IF(H5="Alta","80", IF(H5="Muy Alta", 100, "-")))))</f>
        <v>60</v>
      </c>
      <c r="J5" s="21" t="s">
        <v>175</v>
      </c>
      <c r="K5" s="20" t="str">
        <f>IF(J5="Leve",20,IF(J5="Menor",40, IF(J5="Moderado",60, IF(J5="Mayor","80", IF(J5="Catastrófico", 100, "-")))))</f>
        <v>80</v>
      </c>
      <c r="L5" s="21" t="str">
        <f t="shared" ref="L5:L22" si="1">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2" t="s">
        <v>176</v>
      </c>
      <c r="N5" s="20" t="s">
        <v>177</v>
      </c>
      <c r="O5" s="20" t="s">
        <v>178</v>
      </c>
      <c r="P5" s="20" t="s">
        <v>179</v>
      </c>
      <c r="Q5" s="20" t="s">
        <v>180</v>
      </c>
      <c r="R5" s="23">
        <f>IF(AND(P5="Preventivo
25%",Q5="Manual
15%"),40%,IF(AND(P5="Preventivo
25%",Q5="Automático
25%"),50%,IF(AND(P5="Detectivo
15%",Q5="Manual
15%"),30%,IF(AND(P5="Detectivo
15%",Q5="Automático
25%"),40%,IF(AND(P5="Correctivo
10%",Q5="Manual
15%"),25%,IF(AND(P5="Correctivo
10%",Q5="Automático
25%"),35%,"-"))))))</f>
        <v>0.4</v>
      </c>
      <c r="S5" s="20" t="s">
        <v>177</v>
      </c>
      <c r="T5" s="20" t="s">
        <v>181</v>
      </c>
      <c r="U5" s="20" t="s">
        <v>182</v>
      </c>
      <c r="V5" s="24">
        <f>IF(OR(P5="Preventivo
25%",P5="Detectivo
15%"),(I5-(I5*R5)),"No Afecta Probabilidad")</f>
        <v>36</v>
      </c>
      <c r="W5" s="20" t="s">
        <v>183</v>
      </c>
      <c r="X5" s="24">
        <f>+V5</f>
        <v>36</v>
      </c>
      <c r="Y5" s="24" t="str">
        <f>IF(P5="Correctivo
10%",(K5-(K5*R5)),"No Afecta
Impacto")</f>
        <v>No Afecta
Impacto</v>
      </c>
      <c r="Z5" s="21" t="s">
        <v>175</v>
      </c>
      <c r="AA5" s="21" t="str">
        <f t="shared" ref="AA5:AA22" si="2">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20" t="s">
        <v>184</v>
      </c>
      <c r="AC5" s="19" t="s">
        <v>185</v>
      </c>
      <c r="AD5" s="20" t="s">
        <v>186</v>
      </c>
      <c r="AE5" s="6">
        <v>45657</v>
      </c>
      <c r="AF5" s="20" t="s">
        <v>187</v>
      </c>
      <c r="AG5" s="91"/>
      <c r="AH5" s="92"/>
      <c r="AI5" s="93"/>
      <c r="AJ5" s="94"/>
    </row>
    <row r="6" spans="1:36 16384:16384" ht="93.75" customHeight="1" x14ac:dyDescent="0.25">
      <c r="A6" s="86" t="s">
        <v>171</v>
      </c>
      <c r="B6" s="87"/>
      <c r="C6" s="88" t="s">
        <v>188</v>
      </c>
      <c r="D6" s="89"/>
      <c r="E6" s="90"/>
      <c r="F6" s="25" t="s">
        <v>173</v>
      </c>
      <c r="G6" s="25" t="s">
        <v>174</v>
      </c>
      <c r="H6" s="20" t="str">
        <f t="shared" si="0"/>
        <v>Media / Moderada</v>
      </c>
      <c r="I6" s="20">
        <f t="shared" ref="I6:I22" si="3">IF(H6="Muy baja",20,IF(H6="Baja",40, IF(H6="Media / Moderada",60, IF(H6="Alta","80", IF(H6="Muy Alta", 100, "-")))))</f>
        <v>60</v>
      </c>
      <c r="J6" s="21" t="s">
        <v>175</v>
      </c>
      <c r="K6" s="20" t="str">
        <f>IF(J6="Leve",20,IF(J6="Menor",40, IF(J6="Moderado",60, IF(J6="Mayor","80", IF(J6="Catastrófico", 100, "-")))))</f>
        <v>80</v>
      </c>
      <c r="L6" s="21" t="str">
        <f t="shared" si="1"/>
        <v>Zona Alta</v>
      </c>
      <c r="M6" s="22" t="s">
        <v>189</v>
      </c>
      <c r="N6" s="20" t="s">
        <v>177</v>
      </c>
      <c r="O6" s="20" t="s">
        <v>178</v>
      </c>
      <c r="P6" s="21" t="s">
        <v>179</v>
      </c>
      <c r="Q6" s="21" t="s">
        <v>180</v>
      </c>
      <c r="R6" s="23">
        <f t="shared" ref="R6:R22" si="4">IF(AND(P6="Preventivo
25%",Q6="Manual
15%"),40%,IF(AND(P6="Preventivo
25%",Q6="Automático
25%"),50%,IF(AND(P6="Detectivo
15%",Q6="Manual
15%"),30%,IF(AND(P6="Detectivo
15%",Q6="Automático
25%"),40%,IF(AND(P6="Correctivo
10%",Q6="Manual
15%"),25%,IF(AND(P6="Correctivo
10%",Q6="Automático
25%"),35%,"-"))))))</f>
        <v>0.4</v>
      </c>
      <c r="S6" s="20" t="s">
        <v>177</v>
      </c>
      <c r="T6" s="20" t="s">
        <v>190</v>
      </c>
      <c r="U6" s="20" t="s">
        <v>182</v>
      </c>
      <c r="V6" s="24">
        <f>IF(OR(P6="Preventivo
25%",P6="Detectivo
15%"),(I6-(I6*R6)),"No Afecta Probabilidad")</f>
        <v>36</v>
      </c>
      <c r="W6" s="20" t="s">
        <v>183</v>
      </c>
      <c r="X6" s="24">
        <f>+V6</f>
        <v>36</v>
      </c>
      <c r="Y6" s="24" t="str">
        <f>IF(P6="Correctivo
10%",(K6-(K6*R6)),"No Afecta
Impacto")</f>
        <v>No Afecta
Impacto</v>
      </c>
      <c r="Z6" s="21" t="s">
        <v>175</v>
      </c>
      <c r="AA6" s="21" t="str">
        <f t="shared" si="2"/>
        <v>Zona Alta</v>
      </c>
      <c r="AB6" s="20" t="s">
        <v>184</v>
      </c>
      <c r="AC6" s="26" t="s">
        <v>191</v>
      </c>
      <c r="AD6" s="20" t="s">
        <v>186</v>
      </c>
      <c r="AE6" s="6">
        <v>45657</v>
      </c>
      <c r="AF6" s="21" t="s">
        <v>192</v>
      </c>
      <c r="AG6" s="91"/>
      <c r="AH6" s="92"/>
      <c r="AI6" s="93"/>
      <c r="AJ6" s="94"/>
    </row>
    <row r="7" spans="1:36 16384:16384" ht="93.75" customHeight="1" x14ac:dyDescent="0.25">
      <c r="A7" s="86" t="s">
        <v>171</v>
      </c>
      <c r="B7" s="87"/>
      <c r="C7" s="88" t="s">
        <v>193</v>
      </c>
      <c r="D7" s="89"/>
      <c r="E7" s="90"/>
      <c r="F7" s="25" t="s">
        <v>173</v>
      </c>
      <c r="G7" s="25" t="s">
        <v>174</v>
      </c>
      <c r="H7" s="20" t="str">
        <f t="shared" si="0"/>
        <v>Media / Moderada</v>
      </c>
      <c r="I7" s="20">
        <f t="shared" si="3"/>
        <v>60</v>
      </c>
      <c r="J7" s="21" t="s">
        <v>175</v>
      </c>
      <c r="K7" s="20" t="str">
        <f>IF(J7="Leve",20,IF(J7="Menor",40, IF(J7="Moderado",60, IF(J7="Mayor","80", IF(J7="Catastrófico", 100, "-")))))</f>
        <v>80</v>
      </c>
      <c r="L7" s="21" t="str">
        <f t="shared" si="1"/>
        <v>Zona Alta</v>
      </c>
      <c r="M7" s="22" t="s">
        <v>194</v>
      </c>
      <c r="N7" s="20" t="s">
        <v>177</v>
      </c>
      <c r="O7" s="20" t="s">
        <v>178</v>
      </c>
      <c r="P7" s="21" t="s">
        <v>179</v>
      </c>
      <c r="Q7" s="21" t="s">
        <v>180</v>
      </c>
      <c r="R7" s="23">
        <f t="shared" si="4"/>
        <v>0.4</v>
      </c>
      <c r="S7" s="20" t="s">
        <v>177</v>
      </c>
      <c r="T7" s="20" t="s">
        <v>190</v>
      </c>
      <c r="U7" s="20" t="s">
        <v>182</v>
      </c>
      <c r="V7" s="24">
        <f>IF(OR(P7="Preventivo
25%",P7="Detectivo
15%"),(I7-(I7*R7)),"No Afecta Probabilidad")</f>
        <v>36</v>
      </c>
      <c r="W7" s="20" t="s">
        <v>183</v>
      </c>
      <c r="X7" s="24">
        <f>+V7</f>
        <v>36</v>
      </c>
      <c r="Y7" s="24" t="str">
        <f>IF(P7="Correctivo
10%",(K7-(K7*R7)),"No Afecta
Impacto")</f>
        <v>No Afecta
Impacto</v>
      </c>
      <c r="Z7" s="21" t="s">
        <v>175</v>
      </c>
      <c r="AA7" s="21" t="str">
        <f t="shared" si="2"/>
        <v>Zona Alta</v>
      </c>
      <c r="AB7" s="20" t="s">
        <v>184</v>
      </c>
      <c r="AC7" s="26" t="s">
        <v>195</v>
      </c>
      <c r="AD7" s="20" t="s">
        <v>196</v>
      </c>
      <c r="AE7" s="6">
        <v>45657</v>
      </c>
      <c r="AF7" s="21" t="s">
        <v>197</v>
      </c>
      <c r="AG7" s="91"/>
      <c r="AH7" s="92"/>
      <c r="AI7" s="93"/>
      <c r="AJ7" s="94"/>
    </row>
    <row r="8" spans="1:36 16384:16384" ht="93.75" customHeight="1" x14ac:dyDescent="0.25">
      <c r="A8" s="86" t="s">
        <v>198</v>
      </c>
      <c r="B8" s="87"/>
      <c r="C8" s="88" t="s">
        <v>199</v>
      </c>
      <c r="D8" s="89"/>
      <c r="E8" s="90"/>
      <c r="F8" s="25" t="s">
        <v>200</v>
      </c>
      <c r="G8" s="25" t="s">
        <v>174</v>
      </c>
      <c r="H8" s="20" t="str">
        <f t="shared" si="0"/>
        <v>Media / Moderada</v>
      </c>
      <c r="I8" s="20">
        <f t="shared" si="3"/>
        <v>60</v>
      </c>
      <c r="J8" s="21" t="s">
        <v>175</v>
      </c>
      <c r="K8" s="20" t="str">
        <f t="shared" ref="K8:K22" si="5">IF(J8="Leve",20,IF(J8="Menor",40, IF(J8="Moderado",60, IF(J8="Mayor","80", IF(J8="Catastrófico", 100, "-")))))</f>
        <v>80</v>
      </c>
      <c r="L8" s="21" t="str">
        <f t="shared" si="1"/>
        <v>Zona Alta</v>
      </c>
      <c r="M8" s="22" t="s">
        <v>201</v>
      </c>
      <c r="N8" s="20" t="s">
        <v>177</v>
      </c>
      <c r="O8" s="20" t="s">
        <v>178</v>
      </c>
      <c r="P8" s="21" t="s">
        <v>179</v>
      </c>
      <c r="Q8" s="21" t="s">
        <v>180</v>
      </c>
      <c r="R8" s="23">
        <f t="shared" si="4"/>
        <v>0.4</v>
      </c>
      <c r="S8" s="20" t="s">
        <v>177</v>
      </c>
      <c r="T8" s="20" t="s">
        <v>190</v>
      </c>
      <c r="U8" s="20" t="s">
        <v>182</v>
      </c>
      <c r="V8" s="24">
        <f>IF(OR(P8="Preventivo
25%",P8="Detectivo
15%"),(I8-(I8*R8)),"No Afecta Probabilidad")</f>
        <v>36</v>
      </c>
      <c r="W8" s="20" t="s">
        <v>183</v>
      </c>
      <c r="X8" s="24">
        <f>+V8</f>
        <v>36</v>
      </c>
      <c r="Y8" s="24" t="str">
        <f>IF(P8="Correctivo
10%",(K8-(K8*R8)),"No Afecta
Impacto")</f>
        <v>No Afecta
Impacto</v>
      </c>
      <c r="Z8" s="21" t="s">
        <v>175</v>
      </c>
      <c r="AA8" s="21" t="str">
        <f t="shared" si="2"/>
        <v>Zona Alta</v>
      </c>
      <c r="AB8" s="20" t="s">
        <v>184</v>
      </c>
      <c r="AC8" s="26" t="s">
        <v>202</v>
      </c>
      <c r="AD8" s="21" t="s">
        <v>203</v>
      </c>
      <c r="AE8" s="6">
        <v>45657</v>
      </c>
      <c r="AF8" s="21" t="s">
        <v>187</v>
      </c>
      <c r="AG8" s="91"/>
      <c r="AH8" s="92"/>
      <c r="AI8" s="93"/>
      <c r="AJ8" s="94"/>
    </row>
    <row r="9" spans="1:36 16384:16384" ht="93.75" customHeight="1" x14ac:dyDescent="0.25">
      <c r="A9" s="86" t="s">
        <v>198</v>
      </c>
      <c r="B9" s="87"/>
      <c r="C9" s="88" t="s">
        <v>204</v>
      </c>
      <c r="D9" s="89"/>
      <c r="E9" s="90"/>
      <c r="F9" s="25" t="s">
        <v>173</v>
      </c>
      <c r="G9" s="25" t="s">
        <v>174</v>
      </c>
      <c r="H9" s="20" t="str">
        <f t="shared" si="0"/>
        <v>Media / Moderada</v>
      </c>
      <c r="I9" s="20">
        <f t="shared" si="3"/>
        <v>60</v>
      </c>
      <c r="J9" s="21" t="s">
        <v>205</v>
      </c>
      <c r="K9" s="20">
        <f t="shared" si="5"/>
        <v>60</v>
      </c>
      <c r="L9" s="21" t="str">
        <f t="shared" si="1"/>
        <v>Zona Moderada</v>
      </c>
      <c r="M9" s="22" t="s">
        <v>206</v>
      </c>
      <c r="N9" s="20" t="s">
        <v>178</v>
      </c>
      <c r="O9" s="20" t="s">
        <v>177</v>
      </c>
      <c r="P9" s="21" t="s">
        <v>207</v>
      </c>
      <c r="Q9" s="21" t="s">
        <v>180</v>
      </c>
      <c r="R9" s="23">
        <f t="shared" si="4"/>
        <v>0.25</v>
      </c>
      <c r="S9" s="20" t="s">
        <v>177</v>
      </c>
      <c r="T9" s="20" t="s">
        <v>181</v>
      </c>
      <c r="U9" s="20" t="s">
        <v>182</v>
      </c>
      <c r="V9" s="24" t="str">
        <f>IF(OR(P9="Preventivo
25%",P9="Detectivo
15%"),(I9-(I9*R9)),"No Afecta Probabilidad")</f>
        <v>No Afecta Probabilidad</v>
      </c>
      <c r="W9" s="20" t="s">
        <v>208</v>
      </c>
      <c r="X9" s="24">
        <f>+I9</f>
        <v>60</v>
      </c>
      <c r="Y9" s="24">
        <f t="shared" ref="Y9:Y22" si="6">IF(P9="Correctivo
10%",(K9-(K9*R9)),"No Afecta
Impacto")</f>
        <v>45</v>
      </c>
      <c r="Z9" s="21" t="s">
        <v>205</v>
      </c>
      <c r="AA9" s="21" t="str">
        <f t="shared" si="2"/>
        <v>Zona Moderada</v>
      </c>
      <c r="AB9" s="20" t="s">
        <v>184</v>
      </c>
      <c r="AC9" s="26" t="s">
        <v>209</v>
      </c>
      <c r="AD9" s="21" t="s">
        <v>203</v>
      </c>
      <c r="AE9" s="6">
        <v>45657</v>
      </c>
      <c r="AF9" s="21" t="s">
        <v>187</v>
      </c>
      <c r="AG9" s="91"/>
      <c r="AH9" s="92"/>
      <c r="AI9" s="93"/>
      <c r="AJ9" s="94"/>
    </row>
    <row r="10" spans="1:36 16384:16384" ht="111.75" customHeight="1" x14ac:dyDescent="0.25">
      <c r="A10" s="86" t="s">
        <v>198</v>
      </c>
      <c r="B10" s="87"/>
      <c r="C10" s="88" t="s">
        <v>210</v>
      </c>
      <c r="D10" s="89"/>
      <c r="E10" s="90"/>
      <c r="F10" s="25" t="s">
        <v>200</v>
      </c>
      <c r="G10" s="25" t="s">
        <v>174</v>
      </c>
      <c r="H10" s="20" t="str">
        <f t="shared" si="0"/>
        <v>Media / Moderada</v>
      </c>
      <c r="I10" s="20">
        <f t="shared" si="3"/>
        <v>60</v>
      </c>
      <c r="J10" s="21" t="s">
        <v>205</v>
      </c>
      <c r="K10" s="20">
        <f t="shared" si="5"/>
        <v>60</v>
      </c>
      <c r="L10" s="21" t="str">
        <f t="shared" si="1"/>
        <v>Zona Moderada</v>
      </c>
      <c r="M10" s="22" t="s">
        <v>211</v>
      </c>
      <c r="N10" s="20" t="s">
        <v>177</v>
      </c>
      <c r="O10" s="20" t="s">
        <v>178</v>
      </c>
      <c r="P10" s="21" t="s">
        <v>179</v>
      </c>
      <c r="Q10" s="21" t="s">
        <v>180</v>
      </c>
      <c r="R10" s="23">
        <f t="shared" si="4"/>
        <v>0.4</v>
      </c>
      <c r="S10" s="20" t="s">
        <v>177</v>
      </c>
      <c r="T10" s="20" t="s">
        <v>190</v>
      </c>
      <c r="U10" s="20" t="s">
        <v>182</v>
      </c>
      <c r="V10" s="24">
        <f t="shared" ref="V10:V22" si="7">IF(OR(P10="Preventivo
25%",P10="Detectivo
15%"),(I10-(I10*R10)),"No Afecta Probabilidad")</f>
        <v>36</v>
      </c>
      <c r="W10" s="20" t="s">
        <v>183</v>
      </c>
      <c r="X10" s="24">
        <f t="shared" ref="X10:X19" si="8">+V10</f>
        <v>36</v>
      </c>
      <c r="Y10" s="24" t="str">
        <f t="shared" si="6"/>
        <v>No Afecta
Impacto</v>
      </c>
      <c r="Z10" s="21" t="s">
        <v>205</v>
      </c>
      <c r="AA10" s="21" t="str">
        <f t="shared" si="2"/>
        <v>Zona Moderada</v>
      </c>
      <c r="AB10" s="20" t="s">
        <v>184</v>
      </c>
      <c r="AC10" s="26" t="s">
        <v>212</v>
      </c>
      <c r="AD10" s="21" t="s">
        <v>203</v>
      </c>
      <c r="AE10" s="6">
        <v>45657</v>
      </c>
      <c r="AF10" s="21" t="s">
        <v>187</v>
      </c>
      <c r="AG10" s="91"/>
      <c r="AH10" s="92"/>
      <c r="AI10" s="93"/>
      <c r="AJ10" s="94"/>
    </row>
    <row r="11" spans="1:36 16384:16384" ht="111.75" customHeight="1" x14ac:dyDescent="0.25">
      <c r="A11" s="86" t="s">
        <v>213</v>
      </c>
      <c r="B11" s="87"/>
      <c r="C11" s="88" t="s">
        <v>214</v>
      </c>
      <c r="D11" s="89"/>
      <c r="E11" s="90"/>
      <c r="F11" s="19" t="s">
        <v>173</v>
      </c>
      <c r="G11" s="19" t="s">
        <v>215</v>
      </c>
      <c r="H11" s="20" t="str">
        <f t="shared" si="0"/>
        <v>Baja</v>
      </c>
      <c r="I11" s="20">
        <f t="shared" si="3"/>
        <v>40</v>
      </c>
      <c r="J11" s="21" t="s">
        <v>175</v>
      </c>
      <c r="K11" s="20" t="str">
        <f t="shared" si="5"/>
        <v>80</v>
      </c>
      <c r="L11" s="21" t="str">
        <f t="shared" si="1"/>
        <v>Zona Alta</v>
      </c>
      <c r="M11" s="22" t="s">
        <v>216</v>
      </c>
      <c r="N11" s="20" t="s">
        <v>177</v>
      </c>
      <c r="O11" s="20" t="s">
        <v>178</v>
      </c>
      <c r="P11" s="20" t="s">
        <v>179</v>
      </c>
      <c r="Q11" s="20" t="s">
        <v>180</v>
      </c>
      <c r="R11" s="23">
        <f t="shared" si="4"/>
        <v>0.4</v>
      </c>
      <c r="S11" s="20" t="s">
        <v>177</v>
      </c>
      <c r="T11" s="20" t="s">
        <v>190</v>
      </c>
      <c r="U11" s="20" t="s">
        <v>182</v>
      </c>
      <c r="V11" s="24">
        <f t="shared" si="7"/>
        <v>24</v>
      </c>
      <c r="W11" s="20" t="s">
        <v>183</v>
      </c>
      <c r="X11" s="24">
        <f t="shared" si="8"/>
        <v>24</v>
      </c>
      <c r="Y11" s="24" t="str">
        <f t="shared" si="6"/>
        <v>No Afecta
Impacto</v>
      </c>
      <c r="Z11" s="21" t="s">
        <v>175</v>
      </c>
      <c r="AA11" s="21" t="str">
        <f t="shared" si="2"/>
        <v>Zona Alta</v>
      </c>
      <c r="AB11" s="20" t="s">
        <v>184</v>
      </c>
      <c r="AC11" s="27" t="s">
        <v>217</v>
      </c>
      <c r="AD11" s="20" t="s">
        <v>218</v>
      </c>
      <c r="AE11" s="6">
        <v>45657</v>
      </c>
      <c r="AF11" s="20" t="s">
        <v>219</v>
      </c>
      <c r="AG11" s="91"/>
      <c r="AH11" s="92"/>
      <c r="AI11" s="93"/>
      <c r="AJ11" s="94"/>
    </row>
    <row r="12" spans="1:36 16384:16384" ht="93.75" customHeight="1" x14ac:dyDescent="0.25">
      <c r="A12" s="86" t="s">
        <v>220</v>
      </c>
      <c r="B12" s="87"/>
      <c r="C12" s="88" t="s">
        <v>221</v>
      </c>
      <c r="D12" s="89"/>
      <c r="E12" s="90"/>
      <c r="F12" s="19" t="s">
        <v>173</v>
      </c>
      <c r="G12" s="19" t="s">
        <v>215</v>
      </c>
      <c r="H12" s="20" t="str">
        <f t="shared" si="0"/>
        <v>Baja</v>
      </c>
      <c r="I12" s="20">
        <f t="shared" si="3"/>
        <v>40</v>
      </c>
      <c r="J12" s="21" t="s">
        <v>205</v>
      </c>
      <c r="K12" s="20">
        <f t="shared" si="5"/>
        <v>60</v>
      </c>
      <c r="L12" s="21" t="str">
        <f t="shared" si="1"/>
        <v>Zona Moderada</v>
      </c>
      <c r="M12" s="22" t="s">
        <v>222</v>
      </c>
      <c r="N12" s="20" t="s">
        <v>177</v>
      </c>
      <c r="O12" s="20" t="s">
        <v>178</v>
      </c>
      <c r="P12" s="20" t="s">
        <v>179</v>
      </c>
      <c r="Q12" s="20" t="s">
        <v>180</v>
      </c>
      <c r="R12" s="23">
        <f t="shared" si="4"/>
        <v>0.4</v>
      </c>
      <c r="S12" s="20" t="s">
        <v>223</v>
      </c>
      <c r="T12" s="20" t="s">
        <v>181</v>
      </c>
      <c r="U12" s="20" t="s">
        <v>224</v>
      </c>
      <c r="V12" s="24">
        <f t="shared" si="7"/>
        <v>24</v>
      </c>
      <c r="W12" s="20" t="s">
        <v>183</v>
      </c>
      <c r="X12" s="24">
        <f t="shared" si="8"/>
        <v>24</v>
      </c>
      <c r="Y12" s="24" t="str">
        <f t="shared" si="6"/>
        <v>No Afecta
Impacto</v>
      </c>
      <c r="Z12" s="21" t="s">
        <v>205</v>
      </c>
      <c r="AA12" s="21" t="str">
        <f t="shared" si="2"/>
        <v>Zona Moderada</v>
      </c>
      <c r="AB12" s="20" t="s">
        <v>184</v>
      </c>
      <c r="AC12" s="27" t="s">
        <v>225</v>
      </c>
      <c r="AD12" s="20" t="s">
        <v>226</v>
      </c>
      <c r="AE12" s="6">
        <v>45657</v>
      </c>
      <c r="AF12" s="20" t="s">
        <v>219</v>
      </c>
      <c r="AG12" s="91"/>
      <c r="AH12" s="92"/>
      <c r="AI12" s="93"/>
      <c r="AJ12" s="94"/>
    </row>
    <row r="13" spans="1:36 16384:16384" ht="93.75" customHeight="1" x14ac:dyDescent="0.25">
      <c r="A13" s="86" t="s">
        <v>227</v>
      </c>
      <c r="B13" s="87"/>
      <c r="C13" s="88" t="s">
        <v>228</v>
      </c>
      <c r="D13" s="89"/>
      <c r="E13" s="90"/>
      <c r="F13" s="19" t="s">
        <v>173</v>
      </c>
      <c r="G13" s="19" t="s">
        <v>174</v>
      </c>
      <c r="H13" s="20" t="str">
        <f t="shared" si="0"/>
        <v>Media / Moderada</v>
      </c>
      <c r="I13" s="20">
        <f t="shared" si="3"/>
        <v>60</v>
      </c>
      <c r="J13" s="21" t="s">
        <v>175</v>
      </c>
      <c r="K13" s="20" t="str">
        <f t="shared" si="5"/>
        <v>80</v>
      </c>
      <c r="L13" s="21" t="str">
        <f t="shared" si="1"/>
        <v>Zona Alta</v>
      </c>
      <c r="M13" s="22" t="s">
        <v>229</v>
      </c>
      <c r="N13" s="20" t="s">
        <v>177</v>
      </c>
      <c r="O13" s="20" t="s">
        <v>178</v>
      </c>
      <c r="P13" s="20" t="s">
        <v>179</v>
      </c>
      <c r="Q13" s="20" t="s">
        <v>180</v>
      </c>
      <c r="R13" s="23">
        <f t="shared" si="4"/>
        <v>0.4</v>
      </c>
      <c r="S13" s="20" t="s">
        <v>177</v>
      </c>
      <c r="T13" s="20" t="s">
        <v>190</v>
      </c>
      <c r="U13" s="20" t="s">
        <v>182</v>
      </c>
      <c r="V13" s="24">
        <f>IF(OR(P13="Preventivo
25%",P13="Detectivo
15%"),(I13-(I13*R13)),"No Afecta Probabilidad")</f>
        <v>36</v>
      </c>
      <c r="W13" s="20" t="s">
        <v>208</v>
      </c>
      <c r="X13" s="24">
        <f t="shared" si="8"/>
        <v>36</v>
      </c>
      <c r="Y13" s="24" t="str">
        <f>IF(P13="Correctivo
10%",(K13-(K13*R13)),"No Afecta
Impacto")</f>
        <v>No Afecta
Impacto</v>
      </c>
      <c r="Z13" s="21" t="s">
        <v>175</v>
      </c>
      <c r="AA13" s="21" t="str">
        <f t="shared" si="2"/>
        <v>Zona Alta</v>
      </c>
      <c r="AB13" s="20" t="s">
        <v>184</v>
      </c>
      <c r="AC13" s="27" t="s">
        <v>230</v>
      </c>
      <c r="AD13" s="20" t="s">
        <v>231</v>
      </c>
      <c r="AE13" s="6">
        <v>45657</v>
      </c>
      <c r="AF13" s="20" t="s">
        <v>219</v>
      </c>
      <c r="AG13" s="91"/>
      <c r="AH13" s="92"/>
      <c r="AI13" s="93"/>
      <c r="AJ13" s="94"/>
    </row>
    <row r="14" spans="1:36 16384:16384" ht="156.75" customHeight="1" x14ac:dyDescent="0.25">
      <c r="A14" s="86" t="s">
        <v>232</v>
      </c>
      <c r="B14" s="87"/>
      <c r="C14" s="88" t="s">
        <v>233</v>
      </c>
      <c r="D14" s="89"/>
      <c r="E14" s="90"/>
      <c r="F14" s="19" t="s">
        <v>173</v>
      </c>
      <c r="G14" s="19" t="s">
        <v>174</v>
      </c>
      <c r="H14" s="20" t="str">
        <f t="shared" si="0"/>
        <v>Media / Moderada</v>
      </c>
      <c r="I14" s="20">
        <f t="shared" si="3"/>
        <v>60</v>
      </c>
      <c r="J14" s="21" t="s">
        <v>205</v>
      </c>
      <c r="K14" s="20">
        <f t="shared" si="5"/>
        <v>60</v>
      </c>
      <c r="L14" s="21" t="str">
        <f t="shared" si="1"/>
        <v>Zona Moderada</v>
      </c>
      <c r="M14" s="22" t="s">
        <v>234</v>
      </c>
      <c r="N14" s="20" t="s">
        <v>177</v>
      </c>
      <c r="O14" s="20" t="s">
        <v>178</v>
      </c>
      <c r="P14" s="20" t="s">
        <v>179</v>
      </c>
      <c r="Q14" s="20" t="s">
        <v>235</v>
      </c>
      <c r="R14" s="23">
        <f t="shared" si="4"/>
        <v>0.5</v>
      </c>
      <c r="S14" s="20" t="s">
        <v>177</v>
      </c>
      <c r="T14" s="20" t="s">
        <v>190</v>
      </c>
      <c r="U14" s="20" t="s">
        <v>182</v>
      </c>
      <c r="V14" s="24">
        <f t="shared" si="7"/>
        <v>30</v>
      </c>
      <c r="W14" s="20" t="s">
        <v>183</v>
      </c>
      <c r="X14" s="24">
        <f t="shared" si="8"/>
        <v>30</v>
      </c>
      <c r="Y14" s="24" t="str">
        <f t="shared" si="6"/>
        <v>No Afecta
Impacto</v>
      </c>
      <c r="Z14" s="21" t="s">
        <v>205</v>
      </c>
      <c r="AA14" s="21" t="str">
        <f t="shared" si="2"/>
        <v>Zona Moderada</v>
      </c>
      <c r="AB14" s="20" t="s">
        <v>184</v>
      </c>
      <c r="AC14" s="27" t="s">
        <v>236</v>
      </c>
      <c r="AD14" s="20" t="s">
        <v>237</v>
      </c>
      <c r="AE14" s="6">
        <v>45657</v>
      </c>
      <c r="AF14" s="20" t="s">
        <v>219</v>
      </c>
      <c r="AG14" s="91"/>
      <c r="AH14" s="92"/>
      <c r="AI14" s="93"/>
      <c r="AJ14" s="94"/>
    </row>
    <row r="15" spans="1:36 16384:16384" ht="93.75" customHeight="1" x14ac:dyDescent="0.25">
      <c r="A15" s="86" t="s">
        <v>198</v>
      </c>
      <c r="B15" s="87"/>
      <c r="C15" s="88" t="s">
        <v>238</v>
      </c>
      <c r="D15" s="89"/>
      <c r="E15" s="90"/>
      <c r="F15" s="19" t="s">
        <v>173</v>
      </c>
      <c r="G15" s="19" t="s">
        <v>239</v>
      </c>
      <c r="H15" s="20" t="str">
        <f t="shared" si="0"/>
        <v>Alta</v>
      </c>
      <c r="I15" s="20" t="str">
        <f t="shared" si="3"/>
        <v>80</v>
      </c>
      <c r="J15" s="21" t="s">
        <v>205</v>
      </c>
      <c r="K15" s="20">
        <f t="shared" si="5"/>
        <v>60</v>
      </c>
      <c r="L15" s="21" t="str">
        <f t="shared" si="1"/>
        <v>Zona Alta</v>
      </c>
      <c r="M15" s="22" t="s">
        <v>240</v>
      </c>
      <c r="N15" s="20" t="s">
        <v>177</v>
      </c>
      <c r="O15" s="20" t="s">
        <v>178</v>
      </c>
      <c r="P15" s="20" t="s">
        <v>179</v>
      </c>
      <c r="Q15" s="20" t="s">
        <v>180</v>
      </c>
      <c r="R15" s="23">
        <f t="shared" si="4"/>
        <v>0.4</v>
      </c>
      <c r="S15" s="20" t="s">
        <v>177</v>
      </c>
      <c r="T15" s="20" t="s">
        <v>181</v>
      </c>
      <c r="U15" s="20" t="s">
        <v>182</v>
      </c>
      <c r="V15" s="24">
        <f t="shared" si="7"/>
        <v>48</v>
      </c>
      <c r="W15" s="20" t="s">
        <v>208</v>
      </c>
      <c r="X15" s="24">
        <f t="shared" si="8"/>
        <v>48</v>
      </c>
      <c r="Y15" s="24" t="str">
        <f t="shared" si="6"/>
        <v>No Afecta
Impacto</v>
      </c>
      <c r="Z15" s="21" t="s">
        <v>205</v>
      </c>
      <c r="AA15" s="21" t="str">
        <f t="shared" si="2"/>
        <v>Zona Moderada</v>
      </c>
      <c r="AB15" s="20" t="s">
        <v>184</v>
      </c>
      <c r="AC15" s="27" t="s">
        <v>241</v>
      </c>
      <c r="AD15" s="20" t="s">
        <v>242</v>
      </c>
      <c r="AE15" s="6">
        <v>45657</v>
      </c>
      <c r="AF15" s="20" t="s">
        <v>219</v>
      </c>
      <c r="AG15" s="91"/>
      <c r="AH15" s="92"/>
      <c r="AI15" s="93"/>
      <c r="AJ15" s="94"/>
    </row>
    <row r="16" spans="1:36 16384:16384" ht="93.75" customHeight="1" x14ac:dyDescent="0.25">
      <c r="A16" s="86" t="s">
        <v>171</v>
      </c>
      <c r="B16" s="87"/>
      <c r="C16" s="88" t="s">
        <v>243</v>
      </c>
      <c r="D16" s="89"/>
      <c r="E16" s="90"/>
      <c r="F16" s="19" t="s">
        <v>200</v>
      </c>
      <c r="G16" s="19" t="s">
        <v>174</v>
      </c>
      <c r="H16" s="20" t="str">
        <f t="shared" si="0"/>
        <v>Media / Moderada</v>
      </c>
      <c r="I16" s="20">
        <f t="shared" si="3"/>
        <v>60</v>
      </c>
      <c r="J16" s="21" t="s">
        <v>205</v>
      </c>
      <c r="K16" s="20">
        <f t="shared" si="5"/>
        <v>60</v>
      </c>
      <c r="L16" s="21" t="str">
        <f t="shared" si="1"/>
        <v>Zona Moderada</v>
      </c>
      <c r="M16" s="22" t="s">
        <v>244</v>
      </c>
      <c r="N16" s="20" t="s">
        <v>177</v>
      </c>
      <c r="O16" s="20" t="s">
        <v>178</v>
      </c>
      <c r="P16" s="20" t="s">
        <v>179</v>
      </c>
      <c r="Q16" s="20" t="s">
        <v>235</v>
      </c>
      <c r="R16" s="23">
        <f t="shared" si="4"/>
        <v>0.5</v>
      </c>
      <c r="S16" s="20" t="s">
        <v>177</v>
      </c>
      <c r="T16" s="20" t="s">
        <v>190</v>
      </c>
      <c r="U16" s="20" t="s">
        <v>182</v>
      </c>
      <c r="V16" s="24">
        <f t="shared" si="7"/>
        <v>30</v>
      </c>
      <c r="W16" s="20" t="s">
        <v>183</v>
      </c>
      <c r="X16" s="24">
        <f t="shared" si="8"/>
        <v>30</v>
      </c>
      <c r="Y16" s="24" t="str">
        <f t="shared" si="6"/>
        <v>No Afecta
Impacto</v>
      </c>
      <c r="Z16" s="21" t="s">
        <v>205</v>
      </c>
      <c r="AA16" s="21" t="str">
        <f t="shared" si="2"/>
        <v>Zona Moderada</v>
      </c>
      <c r="AB16" s="20" t="s">
        <v>184</v>
      </c>
      <c r="AC16" s="27" t="s">
        <v>245</v>
      </c>
      <c r="AD16" s="20" t="s">
        <v>246</v>
      </c>
      <c r="AE16" s="6">
        <v>45657</v>
      </c>
      <c r="AF16" s="20" t="s">
        <v>219</v>
      </c>
      <c r="AG16" s="91"/>
      <c r="AH16" s="92"/>
      <c r="AI16" s="93"/>
      <c r="AJ16" s="94"/>
    </row>
    <row r="17" spans="1:36" ht="93.75" customHeight="1" x14ac:dyDescent="0.25">
      <c r="A17" s="86" t="s">
        <v>247</v>
      </c>
      <c r="B17" s="87"/>
      <c r="C17" s="88" t="s">
        <v>248</v>
      </c>
      <c r="D17" s="89"/>
      <c r="E17" s="90"/>
      <c r="F17" s="19" t="s">
        <v>200</v>
      </c>
      <c r="G17" s="19" t="s">
        <v>249</v>
      </c>
      <c r="H17" s="20" t="str">
        <f t="shared" si="0"/>
        <v>Muy Baja</v>
      </c>
      <c r="I17" s="20">
        <f t="shared" si="3"/>
        <v>20</v>
      </c>
      <c r="J17" s="21" t="s">
        <v>205</v>
      </c>
      <c r="K17" s="20">
        <f t="shared" si="5"/>
        <v>60</v>
      </c>
      <c r="L17" s="21" t="str">
        <f t="shared" si="1"/>
        <v>Zona Moderada</v>
      </c>
      <c r="M17" s="22" t="s">
        <v>250</v>
      </c>
      <c r="N17" s="20" t="s">
        <v>177</v>
      </c>
      <c r="O17" s="20" t="s">
        <v>178</v>
      </c>
      <c r="P17" s="20" t="s">
        <v>179</v>
      </c>
      <c r="Q17" s="20" t="s">
        <v>180</v>
      </c>
      <c r="R17" s="23">
        <f t="shared" si="4"/>
        <v>0.4</v>
      </c>
      <c r="S17" s="20" t="s">
        <v>177</v>
      </c>
      <c r="T17" s="20" t="s">
        <v>190</v>
      </c>
      <c r="U17" s="20" t="s">
        <v>182</v>
      </c>
      <c r="V17" s="24">
        <f>IF(OR(P17="Preventivo
25%",P17="Detectivo
15%"),(I17-(I17*R17)),"No Afecta Probabilidad")</f>
        <v>12</v>
      </c>
      <c r="W17" s="20" t="s">
        <v>208</v>
      </c>
      <c r="X17" s="24">
        <f t="shared" si="8"/>
        <v>12</v>
      </c>
      <c r="Y17" s="24" t="str">
        <f t="shared" si="6"/>
        <v>No Afecta
Impacto</v>
      </c>
      <c r="Z17" s="21" t="s">
        <v>205</v>
      </c>
      <c r="AA17" s="21" t="str">
        <f t="shared" si="2"/>
        <v>Zona Moderada</v>
      </c>
      <c r="AB17" s="20" t="s">
        <v>184</v>
      </c>
      <c r="AC17" s="27" t="s">
        <v>251</v>
      </c>
      <c r="AD17" s="20" t="s">
        <v>252</v>
      </c>
      <c r="AE17" s="6">
        <v>45657</v>
      </c>
      <c r="AF17" s="20" t="s">
        <v>219</v>
      </c>
      <c r="AG17" s="91"/>
      <c r="AH17" s="92"/>
      <c r="AI17" s="93"/>
      <c r="AJ17" s="94"/>
    </row>
    <row r="18" spans="1:36" ht="93.75" customHeight="1" x14ac:dyDescent="0.25">
      <c r="A18" s="86" t="s">
        <v>253</v>
      </c>
      <c r="B18" s="87"/>
      <c r="C18" s="88" t="s">
        <v>254</v>
      </c>
      <c r="D18" s="89"/>
      <c r="E18" s="90"/>
      <c r="F18" s="19" t="s">
        <v>200</v>
      </c>
      <c r="G18" s="19" t="s">
        <v>249</v>
      </c>
      <c r="H18" s="20" t="str">
        <f t="shared" si="0"/>
        <v>Muy Baja</v>
      </c>
      <c r="I18" s="20">
        <f t="shared" si="3"/>
        <v>20</v>
      </c>
      <c r="J18" s="21" t="s">
        <v>205</v>
      </c>
      <c r="K18" s="20">
        <f t="shared" si="5"/>
        <v>60</v>
      </c>
      <c r="L18" s="21" t="str">
        <f t="shared" si="1"/>
        <v>Zona Moderada</v>
      </c>
      <c r="M18" s="22" t="s">
        <v>255</v>
      </c>
      <c r="N18" s="20" t="s">
        <v>177</v>
      </c>
      <c r="O18" s="20" t="s">
        <v>178</v>
      </c>
      <c r="P18" s="20" t="s">
        <v>179</v>
      </c>
      <c r="Q18" s="20" t="s">
        <v>180</v>
      </c>
      <c r="R18" s="23">
        <f t="shared" si="4"/>
        <v>0.4</v>
      </c>
      <c r="S18" s="20" t="s">
        <v>177</v>
      </c>
      <c r="T18" s="20" t="s">
        <v>190</v>
      </c>
      <c r="U18" s="20" t="s">
        <v>182</v>
      </c>
      <c r="V18" s="24">
        <f t="shared" si="7"/>
        <v>12</v>
      </c>
      <c r="W18" s="20" t="s">
        <v>208</v>
      </c>
      <c r="X18" s="24">
        <f t="shared" si="8"/>
        <v>12</v>
      </c>
      <c r="Y18" s="24" t="str">
        <f t="shared" si="6"/>
        <v>No Afecta
Impacto</v>
      </c>
      <c r="Z18" s="21" t="s">
        <v>205</v>
      </c>
      <c r="AA18" s="21" t="str">
        <f t="shared" si="2"/>
        <v>Zona Moderada</v>
      </c>
      <c r="AB18" s="20" t="s">
        <v>184</v>
      </c>
      <c r="AC18" s="27" t="s">
        <v>256</v>
      </c>
      <c r="AD18" s="20" t="s">
        <v>257</v>
      </c>
      <c r="AE18" s="6">
        <v>45657</v>
      </c>
      <c r="AF18" s="20" t="s">
        <v>219</v>
      </c>
      <c r="AG18" s="91"/>
      <c r="AH18" s="92"/>
      <c r="AI18" s="93"/>
      <c r="AJ18" s="94"/>
    </row>
    <row r="19" spans="1:36" ht="93.75" customHeight="1" x14ac:dyDescent="0.25">
      <c r="A19" s="86" t="s">
        <v>213</v>
      </c>
      <c r="B19" s="87"/>
      <c r="C19" s="88" t="s">
        <v>258</v>
      </c>
      <c r="D19" s="89"/>
      <c r="E19" s="90"/>
      <c r="F19" s="19" t="s">
        <v>173</v>
      </c>
      <c r="G19" s="19" t="s">
        <v>174</v>
      </c>
      <c r="H19" s="20" t="str">
        <f t="shared" si="0"/>
        <v>Media / Moderada</v>
      </c>
      <c r="I19" s="20">
        <f t="shared" si="3"/>
        <v>60</v>
      </c>
      <c r="J19" s="21" t="s">
        <v>205</v>
      </c>
      <c r="K19" s="20">
        <f t="shared" si="5"/>
        <v>60</v>
      </c>
      <c r="L19" s="21" t="str">
        <f t="shared" si="1"/>
        <v>Zona Moderada</v>
      </c>
      <c r="M19" s="22" t="s">
        <v>259</v>
      </c>
      <c r="N19" s="20" t="s">
        <v>177</v>
      </c>
      <c r="O19" s="20" t="s">
        <v>178</v>
      </c>
      <c r="P19" s="20" t="s">
        <v>179</v>
      </c>
      <c r="Q19" s="20" t="s">
        <v>180</v>
      </c>
      <c r="R19" s="23">
        <f t="shared" si="4"/>
        <v>0.4</v>
      </c>
      <c r="S19" s="20" t="s">
        <v>177</v>
      </c>
      <c r="T19" s="20" t="s">
        <v>190</v>
      </c>
      <c r="U19" s="20" t="s">
        <v>182</v>
      </c>
      <c r="V19" s="24">
        <f t="shared" si="7"/>
        <v>36</v>
      </c>
      <c r="W19" s="20" t="s">
        <v>183</v>
      </c>
      <c r="X19" s="24">
        <f t="shared" si="8"/>
        <v>36</v>
      </c>
      <c r="Y19" s="24" t="str">
        <f t="shared" si="6"/>
        <v>No Afecta
Impacto</v>
      </c>
      <c r="Z19" s="21" t="s">
        <v>260</v>
      </c>
      <c r="AA19" s="21" t="str">
        <f t="shared" si="2"/>
        <v>Zona Moderada</v>
      </c>
      <c r="AB19" s="20" t="s">
        <v>184</v>
      </c>
      <c r="AC19" s="27" t="s">
        <v>261</v>
      </c>
      <c r="AD19" s="20" t="s">
        <v>262</v>
      </c>
      <c r="AE19" s="6">
        <v>45657</v>
      </c>
      <c r="AF19" s="20" t="s">
        <v>263</v>
      </c>
      <c r="AG19" s="91"/>
      <c r="AH19" s="92"/>
      <c r="AI19" s="93"/>
      <c r="AJ19" s="94"/>
    </row>
    <row r="20" spans="1:36" ht="115.5" customHeight="1" x14ac:dyDescent="0.25">
      <c r="A20" s="86" t="s">
        <v>264</v>
      </c>
      <c r="B20" s="87"/>
      <c r="C20" s="88" t="s">
        <v>265</v>
      </c>
      <c r="D20" s="89"/>
      <c r="E20" s="90"/>
      <c r="F20" s="19" t="s">
        <v>173</v>
      </c>
      <c r="G20" s="19" t="s">
        <v>174</v>
      </c>
      <c r="H20" s="20" t="str">
        <f t="shared" si="0"/>
        <v>Media / Moderada</v>
      </c>
      <c r="I20" s="20">
        <f t="shared" si="3"/>
        <v>60</v>
      </c>
      <c r="J20" s="21" t="s">
        <v>205</v>
      </c>
      <c r="K20" s="20">
        <f t="shared" si="5"/>
        <v>60</v>
      </c>
      <c r="L20" s="21" t="str">
        <f t="shared" si="1"/>
        <v>Zona Moderada</v>
      </c>
      <c r="M20" s="22" t="s">
        <v>266</v>
      </c>
      <c r="N20" s="20" t="s">
        <v>177</v>
      </c>
      <c r="O20" s="20" t="s">
        <v>178</v>
      </c>
      <c r="P20" s="20" t="s">
        <v>179</v>
      </c>
      <c r="Q20" s="20" t="s">
        <v>180</v>
      </c>
      <c r="R20" s="23">
        <f t="shared" si="4"/>
        <v>0.4</v>
      </c>
      <c r="S20" s="20" t="s">
        <v>223</v>
      </c>
      <c r="T20" s="20" t="s">
        <v>190</v>
      </c>
      <c r="U20" s="20" t="s">
        <v>182</v>
      </c>
      <c r="V20" s="24">
        <f t="shared" si="7"/>
        <v>36</v>
      </c>
      <c r="W20" s="20" t="s">
        <v>183</v>
      </c>
      <c r="X20" s="24">
        <f>+V20</f>
        <v>36</v>
      </c>
      <c r="Y20" s="24" t="str">
        <f t="shared" si="6"/>
        <v>No Afecta
Impacto</v>
      </c>
      <c r="Z20" s="21" t="s">
        <v>205</v>
      </c>
      <c r="AA20" s="21" t="str">
        <f t="shared" si="2"/>
        <v>Zona Moderada</v>
      </c>
      <c r="AB20" s="20" t="s">
        <v>184</v>
      </c>
      <c r="AC20" s="27" t="s">
        <v>267</v>
      </c>
      <c r="AD20" s="20" t="s">
        <v>268</v>
      </c>
      <c r="AE20" s="6">
        <v>45657</v>
      </c>
      <c r="AF20" s="20" t="s">
        <v>197</v>
      </c>
      <c r="AG20" s="91"/>
      <c r="AH20" s="92"/>
      <c r="AI20" s="93"/>
      <c r="AJ20" s="94"/>
    </row>
    <row r="21" spans="1:36" ht="98.25" customHeight="1" x14ac:dyDescent="0.25">
      <c r="A21" s="86" t="s">
        <v>269</v>
      </c>
      <c r="B21" s="87"/>
      <c r="C21" s="88" t="s">
        <v>270</v>
      </c>
      <c r="D21" s="89"/>
      <c r="E21" s="90"/>
      <c r="F21" s="19" t="s">
        <v>173</v>
      </c>
      <c r="G21" s="19" t="s">
        <v>239</v>
      </c>
      <c r="H21" s="20" t="str">
        <f t="shared" si="0"/>
        <v>Alta</v>
      </c>
      <c r="I21" s="20" t="str">
        <f t="shared" si="3"/>
        <v>80</v>
      </c>
      <c r="J21" s="21" t="s">
        <v>271</v>
      </c>
      <c r="K21" s="20">
        <f t="shared" si="5"/>
        <v>100</v>
      </c>
      <c r="L21" s="21" t="str">
        <f t="shared" si="1"/>
        <v>Zona Extrema</v>
      </c>
      <c r="M21" s="22" t="s">
        <v>272</v>
      </c>
      <c r="N21" s="20" t="s">
        <v>177</v>
      </c>
      <c r="O21" s="20" t="s">
        <v>178</v>
      </c>
      <c r="P21" s="20" t="s">
        <v>179</v>
      </c>
      <c r="Q21" s="20" t="s">
        <v>235</v>
      </c>
      <c r="R21" s="23">
        <f t="shared" si="4"/>
        <v>0.5</v>
      </c>
      <c r="S21" s="20" t="s">
        <v>177</v>
      </c>
      <c r="T21" s="20" t="s">
        <v>190</v>
      </c>
      <c r="U21" s="20" t="s">
        <v>182</v>
      </c>
      <c r="V21" s="24">
        <f t="shared" si="7"/>
        <v>40</v>
      </c>
      <c r="W21" s="20" t="s">
        <v>183</v>
      </c>
      <c r="X21" s="24">
        <f>+V21</f>
        <v>40</v>
      </c>
      <c r="Y21" s="24" t="str">
        <f t="shared" si="6"/>
        <v>No Afecta
Impacto</v>
      </c>
      <c r="Z21" s="21" t="s">
        <v>271</v>
      </c>
      <c r="AA21" s="21" t="str">
        <f t="shared" si="2"/>
        <v>Zona Extrema</v>
      </c>
      <c r="AB21" s="20" t="s">
        <v>184</v>
      </c>
      <c r="AC21" s="27" t="s">
        <v>273</v>
      </c>
      <c r="AD21" s="20" t="s">
        <v>268</v>
      </c>
      <c r="AE21" s="6">
        <v>45657</v>
      </c>
      <c r="AF21" s="20" t="s">
        <v>187</v>
      </c>
      <c r="AG21" s="91"/>
      <c r="AH21" s="92"/>
      <c r="AI21" s="93"/>
      <c r="AJ21" s="94"/>
    </row>
    <row r="22" spans="1:36" ht="93.75" customHeight="1" x14ac:dyDescent="0.25">
      <c r="A22" s="86" t="s">
        <v>274</v>
      </c>
      <c r="B22" s="87"/>
      <c r="C22" s="88" t="s">
        <v>275</v>
      </c>
      <c r="D22" s="89"/>
      <c r="E22" s="90"/>
      <c r="F22" s="19" t="s">
        <v>173</v>
      </c>
      <c r="G22" s="19" t="s">
        <v>174</v>
      </c>
      <c r="H22" s="20" t="str">
        <f t="shared" si="0"/>
        <v>Media / Moderada</v>
      </c>
      <c r="I22" s="20">
        <f t="shared" si="3"/>
        <v>60</v>
      </c>
      <c r="J22" s="21" t="s">
        <v>175</v>
      </c>
      <c r="K22" s="20" t="str">
        <f t="shared" si="5"/>
        <v>80</v>
      </c>
      <c r="L22" s="21" t="str">
        <f t="shared" si="1"/>
        <v>Zona Alta</v>
      </c>
      <c r="M22" s="22" t="s">
        <v>276</v>
      </c>
      <c r="N22" s="20" t="s">
        <v>177</v>
      </c>
      <c r="O22" s="20" t="s">
        <v>178</v>
      </c>
      <c r="P22" s="20" t="s">
        <v>179</v>
      </c>
      <c r="Q22" s="20" t="s">
        <v>180</v>
      </c>
      <c r="R22" s="23">
        <f t="shared" si="4"/>
        <v>0.4</v>
      </c>
      <c r="S22" s="20" t="s">
        <v>177</v>
      </c>
      <c r="T22" s="20" t="s">
        <v>190</v>
      </c>
      <c r="U22" s="20" t="s">
        <v>182</v>
      </c>
      <c r="V22" s="24">
        <f t="shared" si="7"/>
        <v>36</v>
      </c>
      <c r="W22" s="20" t="s">
        <v>183</v>
      </c>
      <c r="X22" s="24">
        <f>+V22</f>
        <v>36</v>
      </c>
      <c r="Y22" s="24" t="str">
        <f t="shared" si="6"/>
        <v>No Afecta
Impacto</v>
      </c>
      <c r="Z22" s="21" t="s">
        <v>175</v>
      </c>
      <c r="AA22" s="21" t="str">
        <f t="shared" si="2"/>
        <v>Zona Alta</v>
      </c>
      <c r="AB22" s="20" t="s">
        <v>184</v>
      </c>
      <c r="AC22" s="27" t="s">
        <v>277</v>
      </c>
      <c r="AD22" s="20" t="s">
        <v>278</v>
      </c>
      <c r="AE22" s="6">
        <v>45657</v>
      </c>
      <c r="AF22" s="20" t="s">
        <v>219</v>
      </c>
      <c r="AG22" s="91"/>
      <c r="AH22" s="92"/>
      <c r="AI22" s="93"/>
      <c r="AJ22" s="94"/>
    </row>
    <row r="23" spans="1:36" x14ac:dyDescent="0.25">
      <c r="A23" s="28"/>
      <c r="B23" s="28"/>
    </row>
    <row r="24" spans="1:36" x14ac:dyDescent="0.25">
      <c r="A24" s="28"/>
      <c r="B24" s="28"/>
    </row>
    <row r="25" spans="1:36" x14ac:dyDescent="0.25">
      <c r="A25" s="28"/>
      <c r="B25" s="28"/>
    </row>
    <row r="26" spans="1:36" x14ac:dyDescent="0.25">
      <c r="A26" s="28"/>
      <c r="B26" s="28"/>
    </row>
    <row r="27" spans="1:36" x14ac:dyDescent="0.25">
      <c r="A27" s="28"/>
      <c r="B27" s="28"/>
    </row>
    <row r="28" spans="1:36" x14ac:dyDescent="0.25">
      <c r="A28" s="28"/>
      <c r="B28" s="28"/>
    </row>
    <row r="29" spans="1:36" x14ac:dyDescent="0.25">
      <c r="A29" s="28"/>
      <c r="B29" s="28"/>
    </row>
    <row r="30" spans="1:36" x14ac:dyDescent="0.25">
      <c r="A30" s="28"/>
      <c r="B30" s="28"/>
    </row>
    <row r="31" spans="1:36" x14ac:dyDescent="0.25">
      <c r="A31" s="28"/>
      <c r="B31" s="28"/>
    </row>
    <row r="32" spans="1:36" x14ac:dyDescent="0.25">
      <c r="A32" s="28"/>
      <c r="B32" s="28"/>
    </row>
    <row r="33" spans="1:2" x14ac:dyDescent="0.25">
      <c r="A33" s="28"/>
      <c r="B33" s="28"/>
    </row>
    <row r="34" spans="1:2" x14ac:dyDescent="0.25">
      <c r="A34" s="28"/>
      <c r="B34" s="28"/>
    </row>
    <row r="35" spans="1:2" x14ac:dyDescent="0.25">
      <c r="A35" s="28"/>
      <c r="B35" s="28"/>
    </row>
    <row r="36" spans="1:2" x14ac:dyDescent="0.25">
      <c r="A36" s="28"/>
      <c r="B36" s="28"/>
    </row>
    <row r="37" spans="1:2" x14ac:dyDescent="0.25">
      <c r="A37" s="28"/>
      <c r="B37" s="28"/>
    </row>
    <row r="38" spans="1:2" x14ac:dyDescent="0.25">
      <c r="A38" s="28"/>
      <c r="B38" s="28"/>
    </row>
    <row r="39" spans="1:2" x14ac:dyDescent="0.25">
      <c r="A39" s="28"/>
      <c r="B39" s="28"/>
    </row>
    <row r="40" spans="1:2" x14ac:dyDescent="0.25">
      <c r="A40" s="28"/>
      <c r="B40" s="28"/>
    </row>
    <row r="41" spans="1:2" x14ac:dyDescent="0.25">
      <c r="A41" s="28"/>
      <c r="B41" s="28"/>
    </row>
    <row r="42" spans="1:2" x14ac:dyDescent="0.25">
      <c r="A42" s="28"/>
      <c r="B42" s="28"/>
    </row>
    <row r="43" spans="1:2" x14ac:dyDescent="0.25">
      <c r="A43" s="28"/>
      <c r="B43" s="28"/>
    </row>
    <row r="44" spans="1:2" x14ac:dyDescent="0.25">
      <c r="A44" s="28"/>
      <c r="B44" s="28"/>
    </row>
    <row r="45" spans="1:2" x14ac:dyDescent="0.25">
      <c r="A45" s="28"/>
      <c r="B45" s="28"/>
    </row>
    <row r="46" spans="1:2" x14ac:dyDescent="0.25">
      <c r="A46" s="28"/>
      <c r="B46" s="28"/>
    </row>
    <row r="47" spans="1:2" x14ac:dyDescent="0.25">
      <c r="A47" s="28"/>
      <c r="B47" s="28"/>
    </row>
    <row r="48" spans="1:2" x14ac:dyDescent="0.25">
      <c r="A48" s="28"/>
      <c r="B48" s="28"/>
    </row>
    <row r="49" spans="1:2" x14ac:dyDescent="0.25">
      <c r="A49" s="28"/>
      <c r="B49" s="28"/>
    </row>
    <row r="50" spans="1:2" x14ac:dyDescent="0.25">
      <c r="A50" s="28"/>
      <c r="B50" s="28"/>
    </row>
    <row r="51" spans="1:2" x14ac:dyDescent="0.25">
      <c r="A51" s="28"/>
      <c r="B51" s="28"/>
    </row>
    <row r="52" spans="1:2" x14ac:dyDescent="0.25">
      <c r="A52" s="28"/>
      <c r="B52" s="28"/>
    </row>
    <row r="53" spans="1:2" x14ac:dyDescent="0.25">
      <c r="A53" s="28"/>
      <c r="B53" s="28"/>
    </row>
    <row r="54" spans="1:2" x14ac:dyDescent="0.25">
      <c r="A54" s="28"/>
      <c r="B54" s="28"/>
    </row>
    <row r="55" spans="1:2" x14ac:dyDescent="0.25">
      <c r="A55" s="28"/>
      <c r="B55" s="28"/>
    </row>
    <row r="56" spans="1:2" x14ac:dyDescent="0.25">
      <c r="A56" s="28"/>
      <c r="B56" s="28"/>
    </row>
    <row r="57" spans="1:2" x14ac:dyDescent="0.25">
      <c r="A57" s="28"/>
      <c r="B57" s="28"/>
    </row>
    <row r="58" spans="1:2" x14ac:dyDescent="0.25">
      <c r="A58" s="28"/>
      <c r="B58" s="28"/>
    </row>
    <row r="59" spans="1:2" x14ac:dyDescent="0.25">
      <c r="A59" s="28"/>
      <c r="B59" s="28"/>
    </row>
    <row r="60" spans="1:2" x14ac:dyDescent="0.25">
      <c r="A60" s="28"/>
      <c r="B60" s="28"/>
    </row>
    <row r="61" spans="1:2" x14ac:dyDescent="0.25">
      <c r="A61" s="28"/>
      <c r="B61" s="28"/>
    </row>
    <row r="62" spans="1:2" x14ac:dyDescent="0.25">
      <c r="A62" s="28"/>
      <c r="B62" s="28"/>
    </row>
    <row r="63" spans="1:2" x14ac:dyDescent="0.25">
      <c r="A63" s="28"/>
      <c r="B63" s="28"/>
    </row>
    <row r="64" spans="1:2" x14ac:dyDescent="0.25">
      <c r="A64" s="28"/>
      <c r="B64" s="28"/>
    </row>
    <row r="65" spans="1:2" x14ac:dyDescent="0.25">
      <c r="A65" s="28"/>
      <c r="B65" s="28"/>
    </row>
    <row r="66" spans="1:2" x14ac:dyDescent="0.25">
      <c r="A66" s="28"/>
      <c r="B66" s="28"/>
    </row>
    <row r="67" spans="1:2" x14ac:dyDescent="0.25">
      <c r="A67" s="28"/>
      <c r="B67" s="28"/>
    </row>
    <row r="68" spans="1:2" x14ac:dyDescent="0.25">
      <c r="A68" s="28"/>
      <c r="B68" s="28"/>
    </row>
    <row r="69" spans="1:2" x14ac:dyDescent="0.25">
      <c r="A69" s="28"/>
      <c r="B69" s="28"/>
    </row>
    <row r="70" spans="1:2" x14ac:dyDescent="0.25">
      <c r="A70" s="28"/>
      <c r="B70" s="28"/>
    </row>
    <row r="71" spans="1:2" x14ac:dyDescent="0.25">
      <c r="A71" s="28"/>
      <c r="B71" s="28"/>
    </row>
    <row r="72" spans="1:2" x14ac:dyDescent="0.25">
      <c r="A72" s="28"/>
      <c r="B72" s="28"/>
    </row>
    <row r="73" spans="1:2" x14ac:dyDescent="0.25">
      <c r="A73" s="28"/>
      <c r="B73" s="28"/>
    </row>
    <row r="74" spans="1:2" x14ac:dyDescent="0.25">
      <c r="A74" s="28"/>
      <c r="B74" s="28"/>
    </row>
    <row r="75" spans="1:2" x14ac:dyDescent="0.25">
      <c r="A75" s="28"/>
      <c r="B75" s="28"/>
    </row>
    <row r="76" spans="1:2" x14ac:dyDescent="0.25">
      <c r="A76" s="28"/>
      <c r="B76" s="28"/>
    </row>
    <row r="77" spans="1:2" x14ac:dyDescent="0.25">
      <c r="A77" s="28"/>
      <c r="B77" s="28"/>
    </row>
    <row r="78" spans="1:2" x14ac:dyDescent="0.25">
      <c r="A78" s="28"/>
      <c r="B78" s="28"/>
    </row>
    <row r="79" spans="1:2" x14ac:dyDescent="0.25">
      <c r="A79" s="28"/>
      <c r="B79" s="28"/>
    </row>
    <row r="80" spans="1:2" x14ac:dyDescent="0.25">
      <c r="A80" s="28"/>
      <c r="B80" s="28"/>
    </row>
    <row r="81" spans="1:2" x14ac:dyDescent="0.25">
      <c r="A81" s="28"/>
      <c r="B81" s="28"/>
    </row>
    <row r="82" spans="1:2" x14ac:dyDescent="0.25">
      <c r="A82" s="28"/>
      <c r="B82" s="28"/>
    </row>
    <row r="83" spans="1:2" x14ac:dyDescent="0.25">
      <c r="A83" s="28"/>
      <c r="B83" s="28"/>
    </row>
    <row r="84" spans="1:2" x14ac:dyDescent="0.25">
      <c r="A84" s="28"/>
      <c r="B84" s="28"/>
    </row>
    <row r="85" spans="1:2" x14ac:dyDescent="0.25">
      <c r="A85" s="28"/>
      <c r="B85" s="28"/>
    </row>
    <row r="86" spans="1:2" x14ac:dyDescent="0.25">
      <c r="A86" s="28"/>
      <c r="B86" s="28"/>
    </row>
    <row r="87" spans="1:2" x14ac:dyDescent="0.25">
      <c r="A87" s="28"/>
      <c r="B87" s="28"/>
    </row>
    <row r="88" spans="1:2" x14ac:dyDescent="0.25">
      <c r="A88" s="28"/>
      <c r="B88" s="28"/>
    </row>
    <row r="89" spans="1:2" x14ac:dyDescent="0.25">
      <c r="A89" s="28"/>
      <c r="B89" s="28"/>
    </row>
    <row r="90" spans="1:2" x14ac:dyDescent="0.25">
      <c r="A90" s="28"/>
      <c r="B90" s="28"/>
    </row>
    <row r="91" spans="1:2" x14ac:dyDescent="0.25">
      <c r="A91" s="28"/>
      <c r="B91" s="28"/>
    </row>
    <row r="92" spans="1:2" x14ac:dyDescent="0.25">
      <c r="A92" s="28"/>
      <c r="B92" s="28"/>
    </row>
    <row r="93" spans="1:2" x14ac:dyDescent="0.25">
      <c r="A93" s="28"/>
      <c r="B93" s="28"/>
    </row>
    <row r="94" spans="1:2" x14ac:dyDescent="0.25">
      <c r="A94" s="28"/>
      <c r="B94" s="28"/>
    </row>
    <row r="95" spans="1:2" x14ac:dyDescent="0.25">
      <c r="A95" s="28"/>
      <c r="B95" s="28"/>
    </row>
    <row r="96" spans="1:2" x14ac:dyDescent="0.25">
      <c r="A96" s="28"/>
      <c r="B96" s="28"/>
    </row>
    <row r="97" spans="1:2" x14ac:dyDescent="0.25">
      <c r="A97" s="28"/>
      <c r="B97" s="28"/>
    </row>
    <row r="98" spans="1:2" x14ac:dyDescent="0.25">
      <c r="A98" s="28"/>
      <c r="B98" s="28"/>
    </row>
    <row r="99" spans="1:2" x14ac:dyDescent="0.25">
      <c r="A99" s="28"/>
      <c r="B99" s="28"/>
    </row>
    <row r="100" spans="1:2" x14ac:dyDescent="0.25">
      <c r="A100" s="28"/>
      <c r="B100" s="28"/>
    </row>
    <row r="101" spans="1:2" x14ac:dyDescent="0.25">
      <c r="A101" s="28"/>
      <c r="B101" s="28"/>
    </row>
    <row r="102" spans="1:2" x14ac:dyDescent="0.25">
      <c r="A102" s="28"/>
      <c r="B102" s="28"/>
    </row>
    <row r="103" spans="1:2" x14ac:dyDescent="0.25">
      <c r="A103" s="28"/>
      <c r="B103" s="28"/>
    </row>
    <row r="104" spans="1:2" x14ac:dyDescent="0.25">
      <c r="A104" s="28"/>
      <c r="B104" s="28"/>
    </row>
    <row r="105" spans="1:2" x14ac:dyDescent="0.25">
      <c r="A105" s="28"/>
      <c r="B105" s="28"/>
    </row>
    <row r="106" spans="1:2" x14ac:dyDescent="0.25">
      <c r="A106" s="28"/>
      <c r="B106" s="28"/>
    </row>
    <row r="107" spans="1:2" x14ac:dyDescent="0.25">
      <c r="A107" s="28"/>
      <c r="B107" s="28"/>
    </row>
    <row r="108" spans="1:2" x14ac:dyDescent="0.25">
      <c r="A108" s="28"/>
      <c r="B108" s="28"/>
    </row>
    <row r="109" spans="1:2" x14ac:dyDescent="0.25">
      <c r="A109" s="28"/>
      <c r="B109" s="28"/>
    </row>
    <row r="110" spans="1:2" x14ac:dyDescent="0.25">
      <c r="A110" s="28"/>
      <c r="B110" s="28"/>
    </row>
    <row r="111" spans="1:2" x14ac:dyDescent="0.25">
      <c r="A111" s="28"/>
      <c r="B111" s="28"/>
    </row>
    <row r="112" spans="1:2" x14ac:dyDescent="0.25">
      <c r="A112" s="28"/>
      <c r="B112" s="28"/>
    </row>
    <row r="113" spans="1:2" x14ac:dyDescent="0.25">
      <c r="A113" s="28"/>
      <c r="B113" s="28"/>
    </row>
    <row r="114" spans="1:2" x14ac:dyDescent="0.25">
      <c r="A114" s="28"/>
      <c r="B114" s="28"/>
    </row>
    <row r="115" spans="1:2" x14ac:dyDescent="0.25">
      <c r="A115" s="28"/>
      <c r="B115" s="28"/>
    </row>
    <row r="116" spans="1:2" x14ac:dyDescent="0.25">
      <c r="A116" s="28"/>
      <c r="B116" s="28"/>
    </row>
    <row r="117" spans="1:2" x14ac:dyDescent="0.25">
      <c r="A117" s="28"/>
      <c r="B117" s="28"/>
    </row>
    <row r="118" spans="1:2" x14ac:dyDescent="0.25">
      <c r="A118" s="28"/>
      <c r="B118" s="28"/>
    </row>
    <row r="119" spans="1:2" x14ac:dyDescent="0.25">
      <c r="A119" s="28"/>
      <c r="B119" s="28"/>
    </row>
    <row r="120" spans="1:2" x14ac:dyDescent="0.25">
      <c r="A120" s="28"/>
      <c r="B120" s="28"/>
    </row>
    <row r="121" spans="1:2" x14ac:dyDescent="0.25">
      <c r="A121" s="28"/>
      <c r="B121" s="28"/>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28"/>
      <c r="B127" s="28"/>
    </row>
    <row r="128" spans="1:2" x14ac:dyDescent="0.25">
      <c r="A128" s="28"/>
      <c r="B128" s="28"/>
    </row>
    <row r="129" spans="1:6" x14ac:dyDescent="0.25">
      <c r="A129" s="28"/>
      <c r="B129" s="28"/>
    </row>
    <row r="130" spans="1:6" x14ac:dyDescent="0.25">
      <c r="A130" s="28"/>
      <c r="B130" s="28"/>
    </row>
    <row r="131" spans="1:6" x14ac:dyDescent="0.25">
      <c r="A131" s="28"/>
      <c r="B131" s="28"/>
    </row>
    <row r="132" spans="1:6" x14ac:dyDescent="0.25">
      <c r="A132" s="28"/>
      <c r="B132" s="28"/>
    </row>
    <row r="133" spans="1:6" x14ac:dyDescent="0.25">
      <c r="A133" s="28"/>
      <c r="B133" s="28"/>
    </row>
    <row r="134" spans="1:6" x14ac:dyDescent="0.25">
      <c r="A134" s="28"/>
      <c r="B134" s="28"/>
    </row>
    <row r="135" spans="1:6" x14ac:dyDescent="0.25">
      <c r="A135" s="28"/>
      <c r="B135" s="28"/>
    </row>
    <row r="136" spans="1:6" x14ac:dyDescent="0.25">
      <c r="A136" s="28"/>
      <c r="B136" s="28"/>
    </row>
    <row r="137" spans="1:6" ht="51" x14ac:dyDescent="0.25">
      <c r="A137" s="28" t="s">
        <v>279</v>
      </c>
      <c r="B137" s="28"/>
      <c r="C137" s="14" t="s">
        <v>200</v>
      </c>
      <c r="D137" s="14" t="s">
        <v>249</v>
      </c>
      <c r="E137" s="14" t="s">
        <v>280</v>
      </c>
      <c r="F137" s="30"/>
    </row>
    <row r="138" spans="1:6" ht="63.75" x14ac:dyDescent="0.25">
      <c r="A138" s="14" t="s">
        <v>264</v>
      </c>
      <c r="C138" s="14" t="s">
        <v>281</v>
      </c>
      <c r="D138" s="14" t="s">
        <v>215</v>
      </c>
      <c r="E138" s="14" t="s">
        <v>260</v>
      </c>
      <c r="F138" s="30"/>
    </row>
    <row r="139" spans="1:6" ht="76.5" x14ac:dyDescent="0.25">
      <c r="A139" s="14" t="s">
        <v>282</v>
      </c>
      <c r="C139" s="14" t="s">
        <v>173</v>
      </c>
      <c r="D139" s="14" t="s">
        <v>174</v>
      </c>
      <c r="E139" s="14" t="s">
        <v>205</v>
      </c>
      <c r="F139" s="30"/>
    </row>
    <row r="140" spans="1:6" ht="76.5" x14ac:dyDescent="0.25">
      <c r="A140" s="14" t="s">
        <v>232</v>
      </c>
      <c r="C140" s="14" t="s">
        <v>283</v>
      </c>
      <c r="D140" s="14" t="s">
        <v>239</v>
      </c>
      <c r="E140" s="14" t="s">
        <v>175</v>
      </c>
      <c r="F140" s="30"/>
    </row>
    <row r="141" spans="1:6" ht="51" x14ac:dyDescent="0.25">
      <c r="A141" s="14" t="s">
        <v>247</v>
      </c>
      <c r="C141" s="14" t="s">
        <v>284</v>
      </c>
      <c r="D141" s="14" t="s">
        <v>285</v>
      </c>
      <c r="E141" s="14" t="s">
        <v>271</v>
      </c>
      <c r="F141" s="30"/>
    </row>
    <row r="142" spans="1:6" ht="38.25" x14ac:dyDescent="0.25">
      <c r="A142" s="14" t="s">
        <v>253</v>
      </c>
      <c r="C142" s="14" t="s">
        <v>286</v>
      </c>
    </row>
    <row r="143" spans="1:6" ht="51" x14ac:dyDescent="0.25">
      <c r="A143" s="14" t="s">
        <v>274</v>
      </c>
      <c r="C143" s="14" t="s">
        <v>287</v>
      </c>
    </row>
    <row r="144" spans="1:6" ht="51" x14ac:dyDescent="0.25">
      <c r="A144" s="14" t="s">
        <v>288</v>
      </c>
    </row>
    <row r="145" spans="1:1" ht="38.25" x14ac:dyDescent="0.25">
      <c r="A145" s="14" t="s">
        <v>289</v>
      </c>
    </row>
    <row r="146" spans="1:1" x14ac:dyDescent="0.25">
      <c r="A146" s="14" t="s">
        <v>198</v>
      </c>
    </row>
    <row r="147" spans="1:1" ht="38.25" x14ac:dyDescent="0.25">
      <c r="A147" s="14" t="s">
        <v>290</v>
      </c>
    </row>
    <row r="148" spans="1:1" ht="25.5" x14ac:dyDescent="0.25">
      <c r="A148" s="14" t="s">
        <v>171</v>
      </c>
    </row>
    <row r="149" spans="1:1" ht="38.25" x14ac:dyDescent="0.25">
      <c r="A149" s="14" t="s">
        <v>213</v>
      </c>
    </row>
    <row r="150" spans="1:1" ht="38.25" x14ac:dyDescent="0.25">
      <c r="A150" s="14" t="s">
        <v>220</v>
      </c>
    </row>
    <row r="151" spans="1:1" x14ac:dyDescent="0.25">
      <c r="A151" s="14" t="s">
        <v>269</v>
      </c>
    </row>
    <row r="152" spans="1:1" x14ac:dyDescent="0.25">
      <c r="A152" s="14" t="s">
        <v>227</v>
      </c>
    </row>
    <row r="1048539" spans="14:34" x14ac:dyDescent="0.25">
      <c r="W1048539" s="14" t="s">
        <v>291</v>
      </c>
      <c r="Z1048539" s="14" t="s">
        <v>280</v>
      </c>
    </row>
    <row r="1048540" spans="14:34" ht="25.5" x14ac:dyDescent="0.25">
      <c r="W1048540" s="14" t="s">
        <v>183</v>
      </c>
      <c r="Z1048540" s="14" t="s">
        <v>260</v>
      </c>
      <c r="AB1048540" s="14" t="s">
        <v>292</v>
      </c>
    </row>
    <row r="1048541" spans="14:34" ht="25.5" x14ac:dyDescent="0.25">
      <c r="N1048541" s="29" t="s">
        <v>177</v>
      </c>
      <c r="P1048541" s="29" t="s">
        <v>179</v>
      </c>
      <c r="Q1048541" s="29" t="s">
        <v>180</v>
      </c>
      <c r="S1048541" s="29" t="s">
        <v>177</v>
      </c>
      <c r="T1048541" s="29" t="s">
        <v>190</v>
      </c>
      <c r="U1048541" s="29" t="s">
        <v>182</v>
      </c>
      <c r="V1048541" s="29"/>
      <c r="W1048541" s="14" t="s">
        <v>208</v>
      </c>
      <c r="Z1048541" s="14" t="s">
        <v>205</v>
      </c>
      <c r="AB1048541" s="14" t="s">
        <v>184</v>
      </c>
      <c r="AH1048541" s="31"/>
    </row>
    <row r="1048542" spans="14:34" ht="25.5" x14ac:dyDescent="0.25">
      <c r="N1048542" s="14" t="s">
        <v>178</v>
      </c>
      <c r="O1048542" s="14"/>
      <c r="P1048542" s="29" t="s">
        <v>293</v>
      </c>
      <c r="Q1048542" s="29" t="s">
        <v>235</v>
      </c>
      <c r="S1048542" s="29" t="s">
        <v>223</v>
      </c>
      <c r="T1048542" s="29" t="s">
        <v>181</v>
      </c>
      <c r="U1048542" s="29" t="s">
        <v>224</v>
      </c>
      <c r="V1048542" s="29"/>
      <c r="W1048542" s="14" t="s">
        <v>294</v>
      </c>
      <c r="Z1048542" s="14" t="s">
        <v>175</v>
      </c>
      <c r="AB1048542" s="14" t="s">
        <v>295</v>
      </c>
      <c r="AH1048542" s="31"/>
    </row>
    <row r="1048543" spans="14:34" ht="25.5" x14ac:dyDescent="0.25">
      <c r="P1048543" s="29" t="s">
        <v>207</v>
      </c>
      <c r="W1048543" s="14" t="s">
        <v>296</v>
      </c>
      <c r="Z1048543" s="14" t="s">
        <v>271</v>
      </c>
      <c r="AB1048543" s="14" t="s">
        <v>297</v>
      </c>
      <c r="AH1048543" s="31"/>
    </row>
  </sheetData>
  <mergeCells count="104">
    <mergeCell ref="A21:B21"/>
    <mergeCell ref="C21:E21"/>
    <mergeCell ref="AG21:AH21"/>
    <mergeCell ref="AI21:AJ21"/>
    <mergeCell ref="A22:B22"/>
    <mergeCell ref="C22:E22"/>
    <mergeCell ref="AG22:AH22"/>
    <mergeCell ref="AI22:AJ22"/>
    <mergeCell ref="A19:B19"/>
    <mergeCell ref="C19:E19"/>
    <mergeCell ref="AG19:AH19"/>
    <mergeCell ref="AI19:AJ19"/>
    <mergeCell ref="A20:B20"/>
    <mergeCell ref="C20:E20"/>
    <mergeCell ref="AG20:AH20"/>
    <mergeCell ref="AI20:AJ20"/>
    <mergeCell ref="A17:B17"/>
    <mergeCell ref="C17:E17"/>
    <mergeCell ref="AG17:AH17"/>
    <mergeCell ref="AI17:AJ17"/>
    <mergeCell ref="A18:B18"/>
    <mergeCell ref="C18:E18"/>
    <mergeCell ref="AG18:AH18"/>
    <mergeCell ref="AI18:AJ18"/>
    <mergeCell ref="A15:B15"/>
    <mergeCell ref="C15:E15"/>
    <mergeCell ref="AG15:AH15"/>
    <mergeCell ref="AI15:AJ15"/>
    <mergeCell ref="A16:B16"/>
    <mergeCell ref="C16:E16"/>
    <mergeCell ref="AG16:AH16"/>
    <mergeCell ref="AI16:AJ16"/>
    <mergeCell ref="A13:B13"/>
    <mergeCell ref="C13:E13"/>
    <mergeCell ref="AG13:AH13"/>
    <mergeCell ref="AI13:AJ13"/>
    <mergeCell ref="A14:B14"/>
    <mergeCell ref="C14:E14"/>
    <mergeCell ref="AG14:AH14"/>
    <mergeCell ref="AI14:AJ14"/>
    <mergeCell ref="A11:B11"/>
    <mergeCell ref="C11:E11"/>
    <mergeCell ref="AG11:AH11"/>
    <mergeCell ref="AI11:AJ11"/>
    <mergeCell ref="A12:B12"/>
    <mergeCell ref="C12:E12"/>
    <mergeCell ref="AG12:AH12"/>
    <mergeCell ref="AI12:AJ12"/>
    <mergeCell ref="A9:B9"/>
    <mergeCell ref="C9:E9"/>
    <mergeCell ref="AG9:AH9"/>
    <mergeCell ref="AI9:AJ9"/>
    <mergeCell ref="A10:B10"/>
    <mergeCell ref="C10:E10"/>
    <mergeCell ref="AG10:AH10"/>
    <mergeCell ref="AI10:AJ10"/>
    <mergeCell ref="A7:B7"/>
    <mergeCell ref="C7:E7"/>
    <mergeCell ref="AG7:AH7"/>
    <mergeCell ref="AI7:AJ7"/>
    <mergeCell ref="A8:B8"/>
    <mergeCell ref="C8:E8"/>
    <mergeCell ref="AG8:AH8"/>
    <mergeCell ref="AI8:AJ8"/>
    <mergeCell ref="A5:B5"/>
    <mergeCell ref="C5:E5"/>
    <mergeCell ref="AG5:AH5"/>
    <mergeCell ref="AI5:AJ5"/>
    <mergeCell ref="A6:B6"/>
    <mergeCell ref="C6:E6"/>
    <mergeCell ref="AG6:AH6"/>
    <mergeCell ref="AI6:AJ6"/>
    <mergeCell ref="AB3:AB4"/>
    <mergeCell ref="AC3:AC4"/>
    <mergeCell ref="AD3:AD4"/>
    <mergeCell ref="AE3:AE4"/>
    <mergeCell ref="AF3:AF4"/>
    <mergeCell ref="AG3:AH3"/>
    <mergeCell ref="S3:U3"/>
    <mergeCell ref="V3:V4"/>
    <mergeCell ref="W3:W4"/>
    <mergeCell ref="X3:X4"/>
    <mergeCell ref="Y3:Z3"/>
    <mergeCell ref="AA3:AA4"/>
    <mergeCell ref="J3:J4"/>
    <mergeCell ref="K3:K4"/>
    <mergeCell ref="L3:L4"/>
    <mergeCell ref="A1:B1"/>
    <mergeCell ref="C1:L1"/>
    <mergeCell ref="M1:AB1"/>
    <mergeCell ref="AC1:AJ1"/>
    <mergeCell ref="A2:L2"/>
    <mergeCell ref="M2:AB2"/>
    <mergeCell ref="AC2:AJ2"/>
    <mergeCell ref="M3:M4"/>
    <mergeCell ref="N3:O3"/>
    <mergeCell ref="P3:R3"/>
    <mergeCell ref="A3:B4"/>
    <mergeCell ref="C3:E4"/>
    <mergeCell ref="F3:F4"/>
    <mergeCell ref="G3:G4"/>
    <mergeCell ref="H3:H4"/>
    <mergeCell ref="I3:I4"/>
    <mergeCell ref="AI3:AJ4"/>
  </mergeCells>
  <conditionalFormatting sqref="H5 H11:H22 W6 W8:W22">
    <cfRule type="cellIs" dxfId="99" priority="96" operator="equal">
      <formula>"Muy Alta"</formula>
    </cfRule>
    <cfRule type="cellIs" dxfId="98" priority="97" operator="equal">
      <formula>"Alta"</formula>
    </cfRule>
    <cfRule type="cellIs" dxfId="97" priority="98" operator="equal">
      <formula>"Media / Moderada"</formula>
    </cfRule>
    <cfRule type="cellIs" dxfId="96" priority="99" operator="equal">
      <formula>"Baja"</formula>
    </cfRule>
    <cfRule type="cellIs" dxfId="95" priority="100" operator="equal">
      <formula>"Muy baja"</formula>
    </cfRule>
  </conditionalFormatting>
  <conditionalFormatting sqref="J5:J6 Z6 Z8:Z22 J8:J22">
    <cfRule type="cellIs" dxfId="94" priority="91" operator="equal">
      <formula>"Catastrófico"</formula>
    </cfRule>
    <cfRule type="cellIs" dxfId="93" priority="92" operator="equal">
      <formula>"Mayor"</formula>
    </cfRule>
    <cfRule type="cellIs" dxfId="92" priority="93" operator="equal">
      <formula>"Moderado"</formula>
    </cfRule>
    <cfRule type="cellIs" dxfId="91" priority="94" operator="equal">
      <formula>"Menor"</formula>
    </cfRule>
    <cfRule type="cellIs" dxfId="90" priority="95" operator="equal">
      <formula>"Leve"</formula>
    </cfRule>
  </conditionalFormatting>
  <conditionalFormatting sqref="AA11:AA22 L11:L22">
    <cfRule type="cellIs" dxfId="89" priority="87" operator="equal">
      <formula>"Zona Extrema"</formula>
    </cfRule>
    <cfRule type="cellIs" dxfId="88" priority="88" operator="equal">
      <formula>"Zona Alta"</formula>
    </cfRule>
    <cfRule type="cellIs" dxfId="87" priority="89" operator="equal">
      <formula>"Zona Moderada"</formula>
    </cfRule>
    <cfRule type="cellIs" dxfId="86" priority="90" operator="equal">
      <formula>"Zona Baja"</formula>
    </cfRule>
  </conditionalFormatting>
  <conditionalFormatting sqref="L5">
    <cfRule type="cellIs" dxfId="85" priority="83" operator="equal">
      <formula>"Zona Extrema"</formula>
    </cfRule>
    <cfRule type="cellIs" dxfId="84" priority="84" operator="equal">
      <formula>"Zona Alta"</formula>
    </cfRule>
    <cfRule type="cellIs" dxfId="83" priority="85" operator="equal">
      <formula>"Zona Moderada"</formula>
    </cfRule>
    <cfRule type="cellIs" dxfId="82" priority="86" operator="equal">
      <formula>"Zona Baja"</formula>
    </cfRule>
  </conditionalFormatting>
  <conditionalFormatting sqref="L6 L8:L10">
    <cfRule type="cellIs" dxfId="81" priority="79" operator="equal">
      <formula>"Zona Extrema"</formula>
    </cfRule>
    <cfRule type="cellIs" dxfId="80" priority="80" operator="equal">
      <formula>"Zona Alta"</formula>
    </cfRule>
    <cfRule type="cellIs" dxfId="79" priority="81" operator="equal">
      <formula>"Zona Moderada"</formula>
    </cfRule>
    <cfRule type="cellIs" dxfId="78" priority="82" operator="equal">
      <formula>"Zona Baja"</formula>
    </cfRule>
  </conditionalFormatting>
  <conditionalFormatting sqref="H6">
    <cfRule type="cellIs" dxfId="77" priority="74" operator="equal">
      <formula>"Muy Alta"</formula>
    </cfRule>
    <cfRule type="cellIs" dxfId="76" priority="75" operator="equal">
      <formula>"Alta"</formula>
    </cfRule>
    <cfRule type="cellIs" dxfId="75" priority="76" operator="equal">
      <formula>"Media / Moderada"</formula>
    </cfRule>
    <cfRule type="cellIs" dxfId="74" priority="77" operator="equal">
      <formula>"Baja"</formula>
    </cfRule>
    <cfRule type="cellIs" dxfId="73" priority="78" operator="equal">
      <formula>"Muy baja"</formula>
    </cfRule>
  </conditionalFormatting>
  <conditionalFormatting sqref="H8">
    <cfRule type="cellIs" dxfId="72" priority="69" operator="equal">
      <formula>"Muy Alta"</formula>
    </cfRule>
    <cfRule type="cellIs" dxfId="71" priority="70" operator="equal">
      <formula>"Alta"</formula>
    </cfRule>
    <cfRule type="cellIs" dxfId="70" priority="71" operator="equal">
      <formula>"Media / Moderada"</formula>
    </cfRule>
    <cfRule type="cellIs" dxfId="69" priority="72" operator="equal">
      <formula>"Baja"</formula>
    </cfRule>
    <cfRule type="cellIs" dxfId="68" priority="73" operator="equal">
      <formula>"Muy baja"</formula>
    </cfRule>
  </conditionalFormatting>
  <conditionalFormatting sqref="H9">
    <cfRule type="cellIs" dxfId="67" priority="64" operator="equal">
      <formula>"Muy Alta"</formula>
    </cfRule>
    <cfRule type="cellIs" dxfId="66" priority="65" operator="equal">
      <formula>"Alta"</formula>
    </cfRule>
    <cfRule type="cellIs" dxfId="65" priority="66" operator="equal">
      <formula>"Media / Moderada"</formula>
    </cfRule>
    <cfRule type="cellIs" dxfId="64" priority="67" operator="equal">
      <formula>"Baja"</formula>
    </cfRule>
    <cfRule type="cellIs" dxfId="63" priority="68" operator="equal">
      <formula>"Muy baja"</formula>
    </cfRule>
  </conditionalFormatting>
  <conditionalFormatting sqref="H10">
    <cfRule type="cellIs" dxfId="62" priority="59" operator="equal">
      <formula>"Muy Alta"</formula>
    </cfRule>
    <cfRule type="cellIs" dxfId="61" priority="60" operator="equal">
      <formula>"Alta"</formula>
    </cfRule>
    <cfRule type="cellIs" dxfId="60" priority="61" operator="equal">
      <formula>"Media / Moderada"</formula>
    </cfRule>
    <cfRule type="cellIs" dxfId="59" priority="62" operator="equal">
      <formula>"Baja"</formula>
    </cfRule>
    <cfRule type="cellIs" dxfId="58" priority="63" operator="equal">
      <formula>"Muy baja"</formula>
    </cfRule>
  </conditionalFormatting>
  <conditionalFormatting sqref="I5">
    <cfRule type="cellIs" dxfId="57" priority="54" operator="equal">
      <formula>"Muy Alta"</formula>
    </cfRule>
    <cfRule type="cellIs" dxfId="56" priority="55" operator="equal">
      <formula>"Alta"</formula>
    </cfRule>
    <cfRule type="cellIs" dxfId="55" priority="56" operator="equal">
      <formula>"Media / Moderada"</formula>
    </cfRule>
    <cfRule type="cellIs" dxfId="54" priority="57" operator="equal">
      <formula>"Baja"</formula>
    </cfRule>
    <cfRule type="cellIs" dxfId="53" priority="58" operator="equal">
      <formula>"Muy baja"</formula>
    </cfRule>
  </conditionalFormatting>
  <conditionalFormatting sqref="W5">
    <cfRule type="cellIs" dxfId="52" priority="49" operator="equal">
      <formula>"Muy Alta"</formula>
    </cfRule>
    <cfRule type="cellIs" dxfId="51" priority="50" operator="equal">
      <formula>"Alta"</formula>
    </cfRule>
    <cfRule type="cellIs" dxfId="50" priority="51" operator="equal">
      <formula>"Media / Moderada"</formula>
    </cfRule>
    <cfRule type="cellIs" dxfId="49" priority="52" operator="equal">
      <formula>"Baja"</formula>
    </cfRule>
    <cfRule type="cellIs" dxfId="48" priority="53" operator="equal">
      <formula>"Muy baja"</formula>
    </cfRule>
  </conditionalFormatting>
  <conditionalFormatting sqref="Z5">
    <cfRule type="cellIs" dxfId="47" priority="44" operator="equal">
      <formula>"Catastrófico"</formula>
    </cfRule>
    <cfRule type="cellIs" dxfId="46" priority="45" operator="equal">
      <formula>"Mayor"</formula>
    </cfRule>
    <cfRule type="cellIs" dxfId="45" priority="46" operator="equal">
      <formula>"Moderado"</formula>
    </cfRule>
    <cfRule type="cellIs" dxfId="44" priority="47" operator="equal">
      <formula>"Menor"</formula>
    </cfRule>
    <cfRule type="cellIs" dxfId="43" priority="48" operator="equal">
      <formula>"Leve"</formula>
    </cfRule>
  </conditionalFormatting>
  <conditionalFormatting sqref="AA5">
    <cfRule type="cellIs" dxfId="42" priority="40" operator="equal">
      <formula>"Zona Extrema"</formula>
    </cfRule>
    <cfRule type="cellIs" dxfId="41" priority="41" operator="equal">
      <formula>"Zona Alta"</formula>
    </cfRule>
    <cfRule type="cellIs" dxfId="40" priority="42" operator="equal">
      <formula>"Zona Moderada"</formula>
    </cfRule>
    <cfRule type="cellIs" dxfId="39" priority="43" operator="equal">
      <formula>"Zona Baja"</formula>
    </cfRule>
  </conditionalFormatting>
  <conditionalFormatting sqref="AA6">
    <cfRule type="cellIs" dxfId="38" priority="36" operator="equal">
      <formula>"Zona Extrema"</formula>
    </cfRule>
    <cfRule type="cellIs" dxfId="37" priority="37" operator="equal">
      <formula>"Zona Alta"</formula>
    </cfRule>
    <cfRule type="cellIs" dxfId="36" priority="38" operator="equal">
      <formula>"Zona Moderada"</formula>
    </cfRule>
    <cfRule type="cellIs" dxfId="35" priority="39" operator="equal">
      <formula>"Zona Baja"</formula>
    </cfRule>
  </conditionalFormatting>
  <conditionalFormatting sqref="AA8">
    <cfRule type="cellIs" dxfId="34" priority="32" operator="equal">
      <formula>"Zona Extrema"</formula>
    </cfRule>
    <cfRule type="cellIs" dxfId="33" priority="33" operator="equal">
      <formula>"Zona Alta"</formula>
    </cfRule>
    <cfRule type="cellIs" dxfId="32" priority="34" operator="equal">
      <formula>"Zona Moderada"</formula>
    </cfRule>
    <cfRule type="cellIs" dxfId="31" priority="35" operator="equal">
      <formula>"Zona Baja"</formula>
    </cfRule>
  </conditionalFormatting>
  <conditionalFormatting sqref="AA9">
    <cfRule type="cellIs" dxfId="30" priority="28" operator="equal">
      <formula>"Zona Extrema"</formula>
    </cfRule>
    <cfRule type="cellIs" dxfId="29" priority="29" operator="equal">
      <formula>"Zona Alta"</formula>
    </cfRule>
    <cfRule type="cellIs" dxfId="28" priority="30" operator="equal">
      <formula>"Zona Moderada"</formula>
    </cfRule>
    <cfRule type="cellIs" dxfId="27" priority="31" operator="equal">
      <formula>"Zona Baja"</formula>
    </cfRule>
  </conditionalFormatting>
  <conditionalFormatting sqref="AA10">
    <cfRule type="cellIs" dxfId="26" priority="24" operator="equal">
      <formula>"Zona Extrema"</formula>
    </cfRule>
    <cfRule type="cellIs" dxfId="25" priority="25" operator="equal">
      <formula>"Zona Alta"</formula>
    </cfRule>
    <cfRule type="cellIs" dxfId="24" priority="26" operator="equal">
      <formula>"Zona Moderada"</formula>
    </cfRule>
    <cfRule type="cellIs" dxfId="23" priority="27" operator="equal">
      <formula>"Zona Baja"</formula>
    </cfRule>
  </conditionalFormatting>
  <conditionalFormatting sqref="W7">
    <cfRule type="cellIs" dxfId="22" priority="19" operator="equal">
      <formula>"Muy Alta"</formula>
    </cfRule>
    <cfRule type="cellIs" dxfId="21" priority="20" operator="equal">
      <formula>"Alta"</formula>
    </cfRule>
    <cfRule type="cellIs" dxfId="20" priority="21" operator="equal">
      <formula>"Media / Moderada"</formula>
    </cfRule>
    <cfRule type="cellIs" dxfId="19" priority="22" operator="equal">
      <formula>"Baja"</formula>
    </cfRule>
    <cfRule type="cellIs" dxfId="18" priority="23" operator="equal">
      <formula>"Muy baja"</formula>
    </cfRule>
  </conditionalFormatting>
  <conditionalFormatting sqref="J7 Z7">
    <cfRule type="cellIs" dxfId="17" priority="14" operator="equal">
      <formula>"Catastrófico"</formula>
    </cfRule>
    <cfRule type="cellIs" dxfId="16" priority="15" operator="equal">
      <formula>"Mayor"</formula>
    </cfRule>
    <cfRule type="cellIs" dxfId="15" priority="16" operator="equal">
      <formula>"Moderado"</formula>
    </cfRule>
    <cfRule type="cellIs" dxfId="14" priority="17" operator="equal">
      <formula>"Menor"</formula>
    </cfRule>
    <cfRule type="cellIs" dxfId="13" priority="18" operator="equal">
      <formula>"Leve"</formula>
    </cfRule>
  </conditionalFormatting>
  <conditionalFormatting sqref="L7">
    <cfRule type="cellIs" dxfId="12" priority="10" operator="equal">
      <formula>"Zona Extrema"</formula>
    </cfRule>
    <cfRule type="cellIs" dxfId="11" priority="11" operator="equal">
      <formula>"Zona Alta"</formula>
    </cfRule>
    <cfRule type="cellIs" dxfId="10" priority="12" operator="equal">
      <formula>"Zona Moderada"</formula>
    </cfRule>
    <cfRule type="cellIs" dxfId="9" priority="13" operator="equal">
      <formula>"Zona Baja"</formula>
    </cfRule>
  </conditionalFormatting>
  <conditionalFormatting sqref="H7">
    <cfRule type="cellIs" dxfId="8" priority="5" operator="equal">
      <formula>"Muy Alta"</formula>
    </cfRule>
    <cfRule type="cellIs" dxfId="7" priority="6" operator="equal">
      <formula>"Alta"</formula>
    </cfRule>
    <cfRule type="cellIs" dxfId="6" priority="7" operator="equal">
      <formula>"Media / Moderada"</formula>
    </cfRule>
    <cfRule type="cellIs" dxfId="5" priority="8" operator="equal">
      <formula>"Baja"</formula>
    </cfRule>
    <cfRule type="cellIs" dxfId="4" priority="9" operator="equal">
      <formula>"Muy baja"</formula>
    </cfRule>
  </conditionalFormatting>
  <conditionalFormatting sqref="AA7">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13">
    <dataValidation type="list" allowBlank="1" showInputMessage="1" showErrorMessage="1" sqref="AB5:AB22">
      <formula1>$AB$1048540:$AB$1048576</formula1>
    </dataValidation>
    <dataValidation type="list" allowBlank="1" showInputMessage="1" showErrorMessage="1" sqref="Z5:Z22">
      <formula1>$Z$1048539:$Z$1048576</formula1>
    </dataValidation>
    <dataValidation type="list" allowBlank="1" showInputMessage="1" showErrorMessage="1" sqref="W5:W22">
      <formula1>$W$1048539:$W$1048576</formula1>
    </dataValidation>
    <dataValidation type="list" allowBlank="1" showInputMessage="1" showErrorMessage="1" sqref="P5:P22">
      <formula1>$P$1048541:$P$1048576</formula1>
    </dataValidation>
    <dataValidation type="list" allowBlank="1" showInputMessage="1" showErrorMessage="1" sqref="U5:U22">
      <formula1>$U$1048541:$U$1048542</formula1>
    </dataValidation>
    <dataValidation type="list" allowBlank="1" showInputMessage="1" showErrorMessage="1" sqref="T5:T22">
      <formula1>$T$1048541:$T$1048542</formula1>
    </dataValidation>
    <dataValidation type="list" allowBlank="1" showInputMessage="1" showErrorMessage="1" sqref="S5:S22">
      <formula1>$S$1048541:$S$1048542</formula1>
    </dataValidation>
    <dataValidation type="list" allowBlank="1" showInputMessage="1" showErrorMessage="1" sqref="Q5:Q22">
      <formula1>$Q$1048541:$Q$1048542</formula1>
    </dataValidation>
    <dataValidation type="list" allowBlank="1" showInputMessage="1" showErrorMessage="1" sqref="N5:O22">
      <formula1>$N$1048541:$N$1048542</formula1>
    </dataValidation>
    <dataValidation type="list" allowBlank="1" showInputMessage="1" showErrorMessage="1" sqref="J5:J22">
      <formula1>$E$137:$E$141</formula1>
    </dataValidation>
    <dataValidation type="list" allowBlank="1" showInputMessage="1" showErrorMessage="1" sqref="G5:G22">
      <formula1>$D$137:$D$141</formula1>
    </dataValidation>
    <dataValidation type="list" allowBlank="1" showInputMessage="1" showErrorMessage="1" sqref="F5:F22">
      <formula1>$C$137:$C$143</formula1>
    </dataValidation>
    <dataValidation type="list" allowBlank="1" showInputMessage="1" showErrorMessage="1" sqref="A5:B22">
      <formula1>$A$137:$A$152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2</vt:lpstr>
      <vt:lpstr>COMPONENTE 3</vt:lpstr>
      <vt:lpstr>COMPONENTE 4</vt:lpstr>
      <vt:lpstr>COMPONENTE 5</vt:lpstr>
      <vt:lpstr>COMPONENTE 6</vt:lpstr>
      <vt:lpstr>MAPA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2024-01-22T20:30:24Z</dcterms:created>
  <dcterms:modified xsi:type="dcterms:W3CDTF">2024-05-03T13:29:00Z</dcterms:modified>
</cp:coreProperties>
</file>