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BANCO INMOBILIARIO DE FLORIDABLANCA\CONTROL INTERNO\"/>
    </mc:Choice>
  </mc:AlternateContent>
  <xr:revisionPtr revIDLastSave="0" documentId="8_{0C0B32B8-5FA7-4CD5-8433-417170052352}" xr6:coauthVersionLast="47" xr6:coauthVersionMax="47" xr10:uidLastSave="{00000000-0000-0000-0000-000000000000}"/>
  <bookViews>
    <workbookView xWindow="-120" yWindow="-120" windowWidth="20730" windowHeight="11160" firstSheet="2" activeTab="6" xr2:uid="{00000000-000D-0000-FFFF-FFFF00000000}"/>
  </bookViews>
  <sheets>
    <sheet name="COMPONENTE 1" sheetId="1" r:id="rId1"/>
    <sheet name="COMPONENTE 2" sheetId="2" r:id="rId2"/>
    <sheet name="COMPONENTE 3" sheetId="3" r:id="rId3"/>
    <sheet name="COMPONENTE 4" sheetId="4" r:id="rId4"/>
    <sheet name="COMPONENTE 5" sheetId="5" r:id="rId5"/>
    <sheet name="COMPONENTE 6" sheetId="6" r:id="rId6"/>
    <sheet name="MAPA DE RIESGOS" sheetId="7" r:id="rId7"/>
  </sheets>
  <definedNames>
    <definedName name="_xlnm._FilterDatabase" localSheetId="6" hidden="1">'MAPA DE RIESGOS'!$4:$22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 i="7" l="1"/>
  <c r="Y22" i="7"/>
  <c r="R22" i="7"/>
  <c r="K22" i="7"/>
  <c r="H22" i="7"/>
  <c r="I22" i="7" s="1"/>
  <c r="AA21" i="7"/>
  <c r="Y21" i="7"/>
  <c r="R21" i="7"/>
  <c r="K21" i="7"/>
  <c r="H21" i="7"/>
  <c r="L21" i="7" s="1"/>
  <c r="AA20" i="7"/>
  <c r="Y20" i="7"/>
  <c r="R20" i="7"/>
  <c r="K20" i="7"/>
  <c r="H20" i="7"/>
  <c r="I20" i="7" s="1"/>
  <c r="AA19" i="7"/>
  <c r="Y19" i="7"/>
  <c r="R19" i="7"/>
  <c r="K19" i="7"/>
  <c r="H19" i="7"/>
  <c r="L19" i="7" s="1"/>
  <c r="AA18" i="7"/>
  <c r="Y18" i="7"/>
  <c r="R18" i="7"/>
  <c r="K18" i="7"/>
  <c r="H18" i="7"/>
  <c r="I18" i="7" s="1"/>
  <c r="AA17" i="7"/>
  <c r="Y17" i="7"/>
  <c r="R17" i="7"/>
  <c r="K17" i="7"/>
  <c r="H17" i="7"/>
  <c r="L17" i="7" s="1"/>
  <c r="AA16" i="7"/>
  <c r="Y16" i="7"/>
  <c r="R16" i="7"/>
  <c r="K16" i="7"/>
  <c r="H16" i="7"/>
  <c r="I16" i="7" s="1"/>
  <c r="AA15" i="7"/>
  <c r="Y15" i="7"/>
  <c r="R15" i="7"/>
  <c r="K15" i="7"/>
  <c r="H15" i="7"/>
  <c r="L15" i="7" s="1"/>
  <c r="AA14" i="7"/>
  <c r="Y14" i="7"/>
  <c r="R14" i="7"/>
  <c r="K14" i="7"/>
  <c r="H14" i="7"/>
  <c r="I14" i="7" s="1"/>
  <c r="AA13" i="7"/>
  <c r="Y13" i="7"/>
  <c r="R13" i="7"/>
  <c r="K13" i="7"/>
  <c r="H13" i="7"/>
  <c r="L13" i="7" s="1"/>
  <c r="AA12" i="7"/>
  <c r="Y12" i="7"/>
  <c r="R12" i="7"/>
  <c r="K12" i="7"/>
  <c r="H12" i="7"/>
  <c r="L12" i="7" s="1"/>
  <c r="AA11" i="7"/>
  <c r="Y11" i="7"/>
  <c r="R11" i="7"/>
  <c r="K11" i="7"/>
  <c r="H11" i="7"/>
  <c r="L11" i="7" s="1"/>
  <c r="AA10" i="7"/>
  <c r="Y10" i="7"/>
  <c r="R10" i="7"/>
  <c r="K10" i="7"/>
  <c r="H10" i="7"/>
  <c r="I10" i="7" s="1"/>
  <c r="AA9" i="7"/>
  <c r="V9" i="7"/>
  <c r="R9" i="7"/>
  <c r="K9" i="7"/>
  <c r="H9" i="7"/>
  <c r="L9" i="7" s="1"/>
  <c r="AA8" i="7"/>
  <c r="Y8" i="7"/>
  <c r="R8" i="7"/>
  <c r="K8" i="7"/>
  <c r="H8" i="7"/>
  <c r="I8" i="7" s="1"/>
  <c r="AA7" i="7"/>
  <c r="Y7" i="7"/>
  <c r="R7" i="7"/>
  <c r="K7" i="7"/>
  <c r="H7" i="7"/>
  <c r="L7" i="7" s="1"/>
  <c r="AA6" i="7"/>
  <c r="Y6" i="7"/>
  <c r="R6" i="7"/>
  <c r="K6" i="7"/>
  <c r="H6" i="7"/>
  <c r="L6" i="7" s="1"/>
  <c r="AA5" i="7"/>
  <c r="Y5" i="7"/>
  <c r="R5" i="7"/>
  <c r="K5" i="7"/>
  <c r="H5" i="7"/>
  <c r="L5" i="7" s="1"/>
  <c r="V10" i="7" l="1"/>
  <c r="X10" i="7" s="1"/>
  <c r="V22" i="7"/>
  <c r="X22" i="7" s="1"/>
  <c r="V8" i="7"/>
  <c r="X8" i="7" s="1"/>
  <c r="L10" i="7"/>
  <c r="L8" i="7"/>
  <c r="I12" i="7"/>
  <c r="V12" i="7" s="1"/>
  <c r="X12" i="7" s="1"/>
  <c r="L22" i="7"/>
  <c r="V14" i="7"/>
  <c r="X14" i="7" s="1"/>
  <c r="V16" i="7"/>
  <c r="X16" i="7" s="1"/>
  <c r="V18" i="7"/>
  <c r="X18" i="7" s="1"/>
  <c r="I6" i="7"/>
  <c r="V6" i="7" s="1"/>
  <c r="X6" i="7" s="1"/>
  <c r="Y9" i="7"/>
  <c r="L14" i="7"/>
  <c r="L16" i="7"/>
  <c r="L18" i="7"/>
  <c r="L20" i="7"/>
  <c r="V20" i="7"/>
  <c r="X20" i="7" s="1"/>
  <c r="I5" i="7"/>
  <c r="V5" i="7" s="1"/>
  <c r="X5" i="7" s="1"/>
  <c r="I7" i="7"/>
  <c r="V7" i="7" s="1"/>
  <c r="X7" i="7" s="1"/>
  <c r="I9" i="7"/>
  <c r="X9" i="7" s="1"/>
  <c r="I11" i="7"/>
  <c r="V11" i="7" s="1"/>
  <c r="X11" i="7" s="1"/>
  <c r="I13" i="7"/>
  <c r="V13" i="7" s="1"/>
  <c r="X13" i="7" s="1"/>
  <c r="I15" i="7"/>
  <c r="V15" i="7" s="1"/>
  <c r="X15" i="7" s="1"/>
  <c r="I17" i="7"/>
  <c r="V17" i="7" s="1"/>
  <c r="X17" i="7" s="1"/>
  <c r="I19" i="7"/>
  <c r="V19" i="7" s="1"/>
  <c r="X19" i="7" s="1"/>
  <c r="I21" i="7"/>
  <c r="V21" i="7" s="1"/>
  <c r="X21" i="7" s="1"/>
</calcChain>
</file>

<file path=xl/sharedStrings.xml><?xml version="1.0" encoding="utf-8"?>
<sst xmlns="http://schemas.openxmlformats.org/spreadsheetml/2006/main" count="697" uniqueCount="343">
  <si>
    <r>
      <t xml:space="preserve">PLAN ANTICORRUPCIÓN Y DE ATENCIÓN AL CIUDADANO - VIGENCIA 2024
Componente 1: </t>
    </r>
    <r>
      <rPr>
        <sz val="11"/>
        <color theme="1"/>
        <rFont val="Calibri"/>
        <family val="2"/>
        <scheme val="minor"/>
      </rPr>
      <t>Gestión del Riesgo de Corrupción</t>
    </r>
  </si>
  <si>
    <t>BIF2021*</t>
  </si>
  <si>
    <t>OBJETIVO:</t>
  </si>
  <si>
    <t>Implementar acciones de control y seguimiento que permitan al Banco Inmobiliario de Floridablanca - BIF, administrar la probabilidad de ocurrencia de los eventos de riesgo identificados en el Mapa de Riesgos de Corrupción.</t>
  </si>
  <si>
    <t>DIAGNÓSTICO:</t>
  </si>
  <si>
    <t>Aunque la Entidad cuenta con los elementos normativos aplicables en materia de gestión del riesgo, es necesario verifciar que los mismos se encuentren alineados con la nueva GUÍA PARA LA ADMINISTRACIÓN DEL RIESGO Y EL DISEÑO DE CONTROLES EN ENTIDADES PÚBLICAS (Versión 6) emitida en el mes de noviembre de 2022</t>
  </si>
  <si>
    <t>RECURSOS:</t>
  </si>
  <si>
    <t>Los recursos asignados a la Gestión del Riesgo de Corrupción se encuentran representados en el talento humano vinculado al Banco Inmobiliario de Floridablanca - BIF (línea estratégica, líderes de proceso y demás funcionarios que componen las diferentes líneas de defensa).</t>
  </si>
  <si>
    <t>SUBCOMPONENTE</t>
  </si>
  <si>
    <t>ACTIVIDAD</t>
  </si>
  <si>
    <t>META / PRODUCTO</t>
  </si>
  <si>
    <t>RESPONSABLE</t>
  </si>
  <si>
    <t>FECHA 
INICIAL</t>
  </si>
  <si>
    <t>FECHA 
FINAL</t>
  </si>
  <si>
    <t>Política de Administración de Riesgos</t>
  </si>
  <si>
    <t>Socializar el Mapa de Riesgos de gestión del Banco Inmobiliario de Floridablanca - BIF con base en la GUÍA PARA LA ADMINISTRACIÓN DEL RIESGO Y EL DISEÑO DE CONTROLES EN ENTIDADES PÚBLICAS (Versión 6).</t>
  </si>
  <si>
    <t>Un (1) Mapa de Riegos Socializado</t>
  </si>
  <si>
    <t>Secretaría General</t>
  </si>
  <si>
    <t>Realizar seguimiento al Mapa de Riesgos de gestión del Banco Inmobiliario de Floridablanca</t>
  </si>
  <si>
    <t>Una (1) actividad de sensibilización en relación con el Mapa de Riesgos</t>
  </si>
  <si>
    <t>Profesional Especializado - 
Control Interno</t>
  </si>
  <si>
    <t>Publicar el Mapa de Riesgos de gestión en el sitio web de la Entidad y su seguimiento.</t>
  </si>
  <si>
    <t>Un (1) Mapa de Riesgos debidamente publicado</t>
  </si>
  <si>
    <t>Profesional Universitario - 
Gestión de TIC'S</t>
  </si>
  <si>
    <t>Construcción del Mapa de Riesgos de Corrupción</t>
  </si>
  <si>
    <t>Elaborar y aprobar el Mapa de Riesgos de Corrupción (como parte del PAAC 2024 del BIF) con base en la GUÍA PARA LA ADMINISTRACIÓN DEL RIESGO Y EL DISEÑO DE CONTROLES EN ENTIDADES PÚBLICAS (Versión 6).</t>
  </si>
  <si>
    <t>Un (1) Mapa de Riesgos de Corrupción (MRC) elaborado y aprobado.</t>
  </si>
  <si>
    <t xml:space="preserve">Secretaría General </t>
  </si>
  <si>
    <t>Publicar el Plan Anticorrupción y de Atención al Ciudadano "PAAC" 2024 y el Mapa de Riesgos de Corrupción "MRC" 2024 en el sitio web de la Entidad.</t>
  </si>
  <si>
    <t>Un (1) PAAC 2024 y un (1) MRC 2024 debidamente publicados (empleando una herramienta integrada).</t>
  </si>
  <si>
    <t>En el marco del rol "Enfoque Hacia la Prevención" (Decreto 648 de 2017) llevar a cabo una actividad de sensibilización dirigida a los funcionarios de la Entidad, en relación con la estructura y composición del Mapa de Riesgos de Corrupción (y en general del PAAC 2024 del BIF), haciendo énfasis en sus responsabilidades individuales frente al mismo.</t>
  </si>
  <si>
    <t>Una (1) actividad de socialización sobre la estructura y responsabilidades del PAAC y el MRC.</t>
  </si>
  <si>
    <t>31/06/2024</t>
  </si>
  <si>
    <t>Seguimiento</t>
  </si>
  <si>
    <r>
      <t xml:space="preserve">De acuerdo con lo establecido en el documento " Estrategias para la Construcción del Plan Anticorrupción y de Atención al Ciudadano (V2, 2015), realizar tres (3) seguimientos al PAAC 2024, así:
• </t>
    </r>
    <r>
      <rPr>
        <b/>
        <sz val="11"/>
        <color theme="1"/>
        <rFont val="Calibri"/>
        <family val="2"/>
        <scheme val="minor"/>
      </rPr>
      <t>Corte a 30-Abr-2024:</t>
    </r>
    <r>
      <rPr>
        <sz val="11"/>
        <color theme="1"/>
        <rFont val="Calibri"/>
        <family val="2"/>
        <scheme val="minor"/>
      </rPr>
      <t xml:space="preserve"> Publicación en May-2024.
• </t>
    </r>
    <r>
      <rPr>
        <b/>
        <sz val="11"/>
        <color theme="1"/>
        <rFont val="Calibri"/>
        <family val="2"/>
        <scheme val="minor"/>
      </rPr>
      <t xml:space="preserve">Corte a 31-Ago-2024: </t>
    </r>
    <r>
      <rPr>
        <sz val="11"/>
        <color theme="1"/>
        <rFont val="Calibri"/>
        <family val="2"/>
        <scheme val="minor"/>
      </rPr>
      <t xml:space="preserve">Publicación en Sep-2024.
• </t>
    </r>
    <r>
      <rPr>
        <b/>
        <sz val="11"/>
        <color theme="1"/>
        <rFont val="Calibri"/>
        <family val="2"/>
        <scheme val="minor"/>
      </rPr>
      <t xml:space="preserve">Corte a 31-Dic-2024: </t>
    </r>
    <r>
      <rPr>
        <sz val="11"/>
        <color theme="1"/>
        <rFont val="Calibri"/>
        <family val="2"/>
        <scheme val="minor"/>
      </rPr>
      <t>Publicación en Ene-2025.</t>
    </r>
  </si>
  <si>
    <t>Tres (3) seguimientos al PAAC 2024 practicados y publicados (el último de los seguimiento será publicado en el mes de Ene-2024).</t>
  </si>
  <si>
    <r>
      <t xml:space="preserve">PLAN ANTICORRUPCIÓN Y DE ATENCIÓN AL CIUDADANO - VIGENCIA 2024
Componente 2: </t>
    </r>
    <r>
      <rPr>
        <sz val="11"/>
        <color theme="1"/>
        <rFont val="Calibri"/>
        <family val="2"/>
        <scheme val="minor"/>
      </rPr>
      <t>Estrategia Antitrámites</t>
    </r>
  </si>
  <si>
    <t>Ejecutar acciones orientadas a la simplificación, estandarización, optimización, automatización y eliminación de aquellos trámites o procedimientos que sean innecesarios, logrando más eficiencia y efectividad en la prestación de los servicios.</t>
  </si>
  <si>
    <t>Actualmente, el Banco Inmobiliario de Floridablanca - BIF ha registrado dos (2) trámites ante el SUIT "Incorporación y entrega de las áreas de cesión a favor del municipio" y "Matrícula de arrendadores". De acuerdo con la información allí registrada, ninguno de los trámites se puede realizar en línea y en los dos (2) casos se requiere radicar documentos de forma presencial.</t>
  </si>
  <si>
    <t>Los recursos asignados a la Estrategia Antitrámites se encuentran representados en el talento humano vinculado al Banco Inmobiliario de Floridablanca - BIF.</t>
  </si>
  <si>
    <t>TRÁMITE, PROCESO O PROCEDIMIENTO</t>
  </si>
  <si>
    <t>ESTADO</t>
  </si>
  <si>
    <t>TIPO DE RACIONALIZACIÓN</t>
  </si>
  <si>
    <t>ACCIÓN ESPECÍFICA DE RACIONALIZACIÓN</t>
  </si>
  <si>
    <t>SITUACIÓN ACTUAL</t>
  </si>
  <si>
    <t>DESCRIPCIÓN DE LA MEJORA A REALIZAR AL TRÁMITE, PROCESO O PROCEDIMIENTO</t>
  </si>
  <si>
    <t>BENEFICIO AL CIUDADANO Y/O ENTIDAD</t>
  </si>
  <si>
    <t>FECHA INICIAL</t>
  </si>
  <si>
    <t>Fortalecer la herramienta tecnológica del visor geográfico</t>
  </si>
  <si>
    <t>Inscrito</t>
  </si>
  <si>
    <t>Racionalización 
Tecnológica</t>
  </si>
  <si>
    <t>Fortalecer la alimentación, control,retroalimentaión, supervisión y consecución de recursos económicos para el foralecimiento de la herramienta tecnológica visor geográfica donde se encuentran los predios del municipio de Floridablanca.</t>
  </si>
  <si>
    <t>Herramienta tecnológica diseñada y activa en la página web del Banco Inmobiliario de Floridablanca</t>
  </si>
  <si>
    <t xml:space="preserve">Alimentacion, actualización de la base de datos de los predios de propiedad del municipio de Floridablanca </t>
  </si>
  <si>
    <t>Los servidores públicos y la comunidad tenga acceso a la información actualizada de los bienes inmuebles de propiedad del Municpio de Floridablanca</t>
  </si>
  <si>
    <t>Profesional Universitario - Gestión de TIC's</t>
  </si>
  <si>
    <t>Inscripción 
de Trámite</t>
  </si>
  <si>
    <t>Racionalización 
Normativa</t>
  </si>
  <si>
    <t>Racionalización 
Administrativa</t>
  </si>
  <si>
    <r>
      <t xml:space="preserve">PLAN ANTICORRUPCIÓN Y DE ATENCIÓN AL CIUDADANO - VIGENCIA 2024
Componente 3: </t>
    </r>
    <r>
      <rPr>
        <sz val="11"/>
        <color theme="1"/>
        <rFont val="Calibri"/>
        <family val="2"/>
        <scheme val="minor"/>
      </rPr>
      <t>Rendición de Cuentas a la Ciudadanía</t>
    </r>
  </si>
  <si>
    <t>En los años anteriores (y se proyecta igual en el actual) el Banco Inmobiliario de Floridablanca - BIF se adhiere a la Estrategia de Rendición de Cuentas determinada por la Administración Municipal de Floridablanca.</t>
  </si>
  <si>
    <t>Los recursos asignados al Componente Rendición de Cuentas a la Ciudadanía se encuentran representados en el talento humano vinculado al Banco Inmobiliario de Floridablanca - BIF.</t>
  </si>
  <si>
    <t>Aprestamiento institucional para promover la rendición de cuentas</t>
  </si>
  <si>
    <t>Designación de un equipo de trabajo interno para que lidere el proceso de rendición de cuentas de la Entidad.</t>
  </si>
  <si>
    <t xml:space="preserve">Mínimo una (1) reunión del grupo de trabajo designado </t>
  </si>
  <si>
    <t>Dirección General
Secretaría General y Administrativa</t>
  </si>
  <si>
    <t>Gestionar la elaboración de un informe que presente la gestión y resultados del Banco Inmobiliario de Floridablanca durante la vigencia 2024.</t>
  </si>
  <si>
    <t>Un (1) Informe de Gestión y Resultados 2024, debidamente elaborado.</t>
  </si>
  <si>
    <t>Preparación para la rendición de cuentas</t>
  </si>
  <si>
    <t>Coordinar con la Administración Municipal de Floridablanca las acciones previas a realizar en el Marco de la Estrategia de Rendición de Cuentas determinada por la Alcaldía y la entidad.</t>
  </si>
  <si>
    <t>Coordinación de Actividades a través de los medios logísticos determinados para ello.</t>
  </si>
  <si>
    <t>Promover a través de la página web, redes sociales y diferentes medios, la invitacion a los usuarios y grupos de interés a participar en la Audiencia Publica de Rendición de Cuentas.</t>
  </si>
  <si>
    <t>Mínimo dos (2) publicaciones o invitaciones a través de redes sociales y página web (una en cada medio).</t>
  </si>
  <si>
    <t>Ejecución y evaluación de la estrategia de rendición de cuentas</t>
  </si>
  <si>
    <t>Realizar  Audiencia Pública de Rendición de Cuentas  del Banco Inmobiliario de Floridablanca en los medios establecidos por la entidad.</t>
  </si>
  <si>
    <t>Evidencia de Participación del BIF en la Audiencia Pública</t>
  </si>
  <si>
    <t>Dirección General</t>
  </si>
  <si>
    <t>Evaluar la ejecución de las actividades establecidas en el tercer componente del PAAC denominado "Rendición de Cuentas" con corte a 31-Dic-2023 (Informe generado y publicado en Ene-2024).</t>
  </si>
  <si>
    <t>Un (1) Informe de Seguimiento y/o Evaluación (generado y publicado en Ene-2024).</t>
  </si>
  <si>
    <r>
      <t xml:space="preserve">PLAN ANTICORRUPCIÓN Y DE ATENCIÓN AL CIUDADANO - VIGENCIA 2024
Componente 4: </t>
    </r>
    <r>
      <rPr>
        <sz val="11"/>
        <color theme="1"/>
        <rFont val="Calibri"/>
        <family val="2"/>
        <scheme val="minor"/>
      </rPr>
      <t>Mejoramiento de la Atención al Ciudadano</t>
    </r>
  </si>
  <si>
    <t xml:space="preserve">Garantizar el acceso de los ciudadanos a los trámites y servicios del Banco Inmobiliario de Floridablanca - BIF conforme a los principios de información completa, clara, consistente, con altos niveles de calidad, oportunidad en el servicio y  ajuste a las necesidades, realidades y expectativas del ciudadano. </t>
  </si>
  <si>
    <t>Normalmente, el Banco Inmobiliario de Floridablanca - BIF cuenta con cinco (5) mecanismos para la atención al ciudadano.</t>
  </si>
  <si>
    <t>Los recursos asignados al Componente Mejoramiento de la Atención al Ciudadano se encuentran representados en el talento humano vinculado al Banco Inmobiliario de Floridablanca - BIF.</t>
  </si>
  <si>
    <t>Fortalecimiento de los Canales de Atención</t>
  </si>
  <si>
    <t>Llevar a cabo una campaña estimulando a la ciudadanía para usar el chat virtual dispuesto por la Entidad.</t>
  </si>
  <si>
    <t>Realizar Una (1) campaña para utilizar el chat virtual del Banco Inmobiliario de Floridablanca utilizando los medios virtuales de la entidad, carteleras informativa de la entidad</t>
  </si>
  <si>
    <t xml:space="preserve">Elaborar un informe mensual sobre el número, tipo, tiempo y resultado de las PQRSD atendidas por la ventanilla única, para que se tomen decisiones a tiempo por parte de la Secretaría General </t>
  </si>
  <si>
    <t>Un (1) informe mensual</t>
  </si>
  <si>
    <t>Secretaria</t>
  </si>
  <si>
    <t>Talento 
Humano</t>
  </si>
  <si>
    <t>Realizar acciones de capacitación y formación a servidores y contratistas.</t>
  </si>
  <si>
    <t>Una (1) Capacitación.</t>
  </si>
  <si>
    <t>Profesional Especializado - Talento Humano</t>
  </si>
  <si>
    <t>Solicitar a servidores públicos vinculados al Banco Inmboliliario de Floridablanca realizar el curso de lenguaje claro que tiene disponible en su página el Departamento Nacional de Planeación</t>
  </si>
  <si>
    <t>Certicados de todos los servidores públicos del BIF en lenguaje claro</t>
  </si>
  <si>
    <t>Normativo 
y Procedimental</t>
  </si>
  <si>
    <t>Verificación semestral de la atención de las PQRSD y publicación del informe respectivo (el informe correspondiente al segundo semestre de 2024, será publicado en Ene-2025).</t>
  </si>
  <si>
    <t>Dos (2) informes semestrales emitidos y publicados.</t>
  </si>
  <si>
    <t>Relacionamiento 
con el Ciudadano</t>
  </si>
  <si>
    <t>Realizar dos (2) encuestas de percepción (una cada semestre) dirigida a los ciudadanos, mediante la cual se indague acerca de la calidad y accesibilidad de los trámites y servicios prestados por la Entidad.</t>
  </si>
  <si>
    <t>Dos (2) encuestas formuladas y tabuladas.</t>
  </si>
  <si>
    <r>
      <t xml:space="preserve">PLAN ANTICORRUPCIÓN Y DE ATENCIÓN AL CIUDADANO - VIGENCIA 2024
Componente 5: </t>
    </r>
    <r>
      <rPr>
        <sz val="11"/>
        <color theme="1"/>
        <rFont val="Calibri"/>
        <family val="2"/>
        <scheme val="minor"/>
      </rPr>
      <t>Transparencia y Acceso a la Información</t>
    </r>
  </si>
  <si>
    <t>Garantizar el derecho fundamental de acceso a la información pública regulado por la Ley 1712 de 2014 y el Decreto 103 de 2015, observando los principios de transparencia, buena fe, facilitación, no discriminación, gratuidad, divulgación proactiva y demás relacionados.</t>
  </si>
  <si>
    <r>
      <t xml:space="preserve">La Entidad cuenta en su página web con la sección "Transparencia y Acceso a la Información", a través de la cual se publica de forma proactiva la información pública regulada por la Ley 1712 de 2014 y el Decreto 103 de 2015. Último FURAG </t>
    </r>
    <r>
      <rPr>
        <b/>
        <i/>
        <sz val="11"/>
        <color theme="1"/>
        <rFont val="Calibri"/>
        <family val="2"/>
        <scheme val="minor"/>
      </rPr>
      <t>"D5-Información y Comunicación"</t>
    </r>
    <r>
      <rPr>
        <sz val="11"/>
        <color theme="1"/>
        <rFont val="Calibri"/>
        <family val="2"/>
        <scheme val="minor"/>
      </rPr>
      <t>: Calificación de 74.6 (vigencia 2022)</t>
    </r>
  </si>
  <si>
    <t>Los recursos asignados al Componente "Transparencia y Acceso a la Información" se encuentran representados en el talento humano vinculado al Banco Inmobiliario de Floridablanca - BIF, así como los recursos presupuestales necesarios para el mantenimiento de la página web de la Entidad y los demás canales de acceso y divulgación de información.</t>
  </si>
  <si>
    <t>Lineamientos de Transparencia Activa</t>
  </si>
  <si>
    <t>Consolidar, aprobar y publicar el Plan Anual de Adquisiciones (PAA) 2024.</t>
  </si>
  <si>
    <t>Un (1) PAA - 2024 debidamente aprobado y publicado.</t>
  </si>
  <si>
    <t>Profesional Universitario - 
Gestión Financiera</t>
  </si>
  <si>
    <t>Elaborar, aprobar y publicar el Plan Anual de Auditoría 2024.</t>
  </si>
  <si>
    <t>Un (1) Plan Anual de Auditoría 2024 debidamente aprobado y publicado.</t>
  </si>
  <si>
    <t>Elaborar y publicar mensualmente los Estados Financieros de la Entidad en el mes siguiente de la fecha de corte</t>
  </si>
  <si>
    <t>Doce (12) estados financieros elaborados y publicados dentro del mes siguiente a su fecha de corte.</t>
  </si>
  <si>
    <t>Profesional Universitario - Gestión Contable</t>
  </si>
  <si>
    <t>Elaborar y publicar la ejecución presupuestal de la Entidad en el mes siguiente a la fecha de corte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</si>
  <si>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</si>
  <si>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</si>
  <si>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</si>
  <si>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</si>
  <si>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</si>
  <si>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</si>
  <si>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</si>
  <si>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</si>
  <si>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Garantizar que la página web de la Entidad cumpla con los criterios de accesibilidad AAA.</t>
  </si>
  <si>
    <t>Página web disponible con cumplimiento de criterios AAA</t>
  </si>
  <si>
    <t>Monitoreo del Acceso a la Información Pública</t>
  </si>
  <si>
    <r>
      <t xml:space="preserve">PLAN ANTICORRUPCIÓN Y DE ATENCIÓN AL CIUDADANO - VIGENCIA 2024
Componente 6: </t>
    </r>
    <r>
      <rPr>
        <sz val="11"/>
        <color theme="1"/>
        <rFont val="Calibri"/>
        <family val="2"/>
        <scheme val="minor"/>
      </rPr>
      <t>Otras Iniciativas Adicionales</t>
    </r>
  </si>
  <si>
    <t>Combatir y prevenir la corrupción mediante la promoción de los acuerdos y protocolos éticos establecidos en el Código de Integridad, que sirvan para establecer parámetros de comportamiento en la actuación de los servidores públicos.</t>
  </si>
  <si>
    <t xml:space="preserve">El Banco Inmobiliario de Floridablanca - BIF cuenta con un Código de Integridad adoptado en el año 2018 y divulgado periódicamente al recurso humano de la Entidad y con una Política para la Gestión de los Conflictos de Interés. No se ha logrado que el 100% de los funcionarios culminen satisfactoriamente el Curso de Integridad, Transparencia y Lucha Contra la Corrupción. </t>
  </si>
  <si>
    <t>Los recursos asignados al Componente "Otras Iniciativas Adicionales" se encuentran representados en el talento humano vinculado al Banco Inmobiliario de Floridablanca - BIF, especialmente el Profesional Especializado del Área Administrativa - Talento Humano.</t>
  </si>
  <si>
    <t>Promoción de Acuerdos, Compromisos y Protocolos Éticos</t>
  </si>
  <si>
    <t>Apropiar estrategias para socializar y apropiar el Código de Integridad</t>
  </si>
  <si>
    <t>Una (1) actividad de apropiación del código de integridad</t>
  </si>
  <si>
    <r>
      <t xml:space="preserve">PLAN ANTICORRUPCIÓN Y DE ATENCIÓN AL CIUDADANO - VIGENCIA 2024
ANEXO: </t>
    </r>
    <r>
      <rPr>
        <sz val="10"/>
        <color theme="1"/>
        <rFont val="Calibri"/>
        <family val="2"/>
        <scheme val="minor"/>
      </rPr>
      <t>Mapa de Riesgos de Corrupción (Parte 1)</t>
    </r>
  </si>
  <si>
    <r>
      <t xml:space="preserve">PLAN ANTICORRUPCIÓN Y DE ATENCIÓN AL CIUDADANO - VIGENCIA 2024
ANEXO: </t>
    </r>
    <r>
      <rPr>
        <sz val="10"/>
        <color theme="1"/>
        <rFont val="Calibri"/>
        <family val="2"/>
        <scheme val="minor"/>
      </rPr>
      <t>Mapa de Riesgos de Corrupción (Parte 2)</t>
    </r>
  </si>
  <si>
    <r>
      <t xml:space="preserve">PLAN ANTICORRUPCIÓN Y DE ATENCIÓN AL CIUDADANO - VIGENCIA 2024
ANEXO: </t>
    </r>
    <r>
      <rPr>
        <sz val="10"/>
        <color theme="1"/>
        <rFont val="Calibri"/>
        <family val="2"/>
        <scheme val="minor"/>
      </rPr>
      <t>Mapa de Riesgos de Corrupción (Parte 3)</t>
    </r>
  </si>
  <si>
    <t>PARTE N° 1 - IDENTIFICACIÓN DEL RIESGO DE CORRUPCIÓN</t>
  </si>
  <si>
    <t>PARTE N° 2 - VALORACIÓN DEL RIESGO</t>
  </si>
  <si>
    <t>PARTE N° 3 - PLANES DE ACCIÓN (APLICAN PARA LA OPCIÓN DE TRATAMIENTO "REDUCIR")</t>
  </si>
  <si>
    <t>PROCESO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</si>
  <si>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</si>
  <si>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</si>
  <si>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</si>
  <si>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</si>
  <si>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</si>
  <si>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</si>
  <si>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</si>
  <si>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</si>
  <si>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</si>
  <si>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</si>
  <si>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</si>
  <si>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</si>
  <si>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</si>
  <si>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</si>
  <si>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</si>
  <si>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</si>
  <si>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</si>
  <si>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</si>
  <si>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</si>
  <si>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SEGUIMIENTO SEGUNDA LÍNEA DE DEFENSA</t>
  </si>
  <si>
    <t>Probabilidad</t>
  </si>
  <si>
    <t>Impacto</t>
  </si>
  <si>
    <t>Tipo</t>
  </si>
  <si>
    <t>Cómo se Implementa</t>
  </si>
  <si>
    <t>Calificación 
%</t>
  </si>
  <si>
    <t>Se 
Documenta</t>
  </si>
  <si>
    <t>Frecuencia</t>
  </si>
  <si>
    <t>Evidencia</t>
  </si>
  <si>
    <t xml:space="preserve">IMPACTO 
RESIDUAL </t>
  </si>
  <si>
    <t>IMPACTO 
RESIDUAL FINAL</t>
  </si>
  <si>
    <t>FECHA 
DE CORTE:</t>
  </si>
  <si>
    <t>Gestión Financiera</t>
  </si>
  <si>
    <t>Uso de incentivos para el favorecimiento de terceros debido a abuso de confianza del funcionario y/o contratista.</t>
  </si>
  <si>
    <t>Fraude interno</t>
  </si>
  <si>
    <t>Entre veinticinco (25) y quinientas (500) veces por año.</t>
  </si>
  <si>
    <t>Mayor</t>
  </si>
  <si>
    <t>Soportes financieros acordes a pagos realizados.</t>
  </si>
  <si>
    <t>Si</t>
  </si>
  <si>
    <t>-</t>
  </si>
  <si>
    <t>Preventivo
25%</t>
  </si>
  <si>
    <t>Manual
15%</t>
  </si>
  <si>
    <t>Aleatoria</t>
  </si>
  <si>
    <t>Con registro</t>
  </si>
  <si>
    <t>Baja</t>
  </si>
  <si>
    <t>Reducir 
el Riesgo</t>
  </si>
  <si>
    <t xml:space="preserve">
Tener registro de control de pagos (Informes de Gestion Financiera).</t>
  </si>
  <si>
    <t>Profesional Universitario - 
Gestion Financiera</t>
  </si>
  <si>
    <t>Cuatrimestral</t>
  </si>
  <si>
    <t>Posibilidad de efectos dañosos sobre dineros públicos al realizar dos (2) o más pagos a funcionarios, proveedores o prestadores de servicio por el mismo concepto</t>
  </si>
  <si>
    <t>Control diario de los pagos bancarios a través de las plataformas bancarias y realización de conciliaciones bancarias en forma oportuna</t>
  </si>
  <si>
    <t>Continua</t>
  </si>
  <si>
    <t>Verificación diaria de las transacciones bancarias al día siguiente de las transacciones
Análisis de la información de conciliaciones bancarias</t>
  </si>
  <si>
    <t>Diario</t>
  </si>
  <si>
    <t>Posibilidad de efectos dañosos por incumplimiento de las obligaciones tributarias del Banco Inmobiliario de Floridablanca</t>
  </si>
  <si>
    <t>Tener un cronograma de cumplimiento de obligaciones tributarias de la entidad</t>
  </si>
  <si>
    <t>Realizar las declaraciones tributarias, reporte de información tributaria antes de la fecha final establecida por las entidades tributarias (DIAN, municipios)</t>
  </si>
  <si>
    <t>Profesional Universitario - 
Contador</t>
  </si>
  <si>
    <t>Mensual</t>
  </si>
  <si>
    <t>Gestión Jurídica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</si>
  <si>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</si>
  <si>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</si>
  <si>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</si>
  <si>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</si>
  <si>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</si>
  <si>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Moderado</t>
  </si>
  <si>
    <t>Establecer mecanismos de verificación, selectiva, Portal Transaccional SECOP II.</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</si>
  <si>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</si>
  <si>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</si>
  <si>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</si>
  <si>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</si>
  <si>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</si>
  <si>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</si>
  <si>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Gestión de Almacén e Inventarios</t>
  </si>
  <si>
    <t>Aprobación de la adquisición de bienes sin cumplir con las especificaciones técnicas requeridas en favor de un proveedor determinado, debido a deficiencias y manipulación de los estudios previos.</t>
  </si>
  <si>
    <t>Entre tres (3) y veinticuatro (24) veces por año.</t>
  </si>
  <si>
    <t>El Supervisor del contrato y el Responsable del Almacén verifica que los bienes y/o servicios adquiridos cumplan con las especificaciones técnicas estableidas en el proceso contractual.</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</si>
  <si>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</si>
  <si>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Técnico Operativo - 
Almacén e Inventarios                                                                                         Supervisor y/o Interventor</t>
  </si>
  <si>
    <t>Anual</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</si>
  <si>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</si>
  <si>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</si>
  <si>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 mediante la realizacion de una (1) capacitación de gestión documental.</t>
  </si>
  <si>
    <t>Sin Documentar</t>
  </si>
  <si>
    <t>Sin registro</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</si>
  <si>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</si>
  <si>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</si>
  <si>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</si>
  <si>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</si>
  <si>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Verificar que los auditores cumplan con los requisitos establecidos para el ejercicio de la auditoria de acuerdo a la normatividad vigente.</t>
  </si>
  <si>
    <t>Mantener actualizado el Código del Auditor y socializarlo con los auditores.</t>
  </si>
  <si>
    <t>Profesional Especializado -  
Control Interno</t>
  </si>
  <si>
    <t>Gestión de Administración de Inmuebles Municipales</t>
  </si>
  <si>
    <t>Pérdida de la informacion por mala custodia de los archivos de gestión con el objetivo de obtener un beneficio personal.</t>
  </si>
  <si>
    <t>Alimentar y actualizar la información de los predios de propiedad del municipio de Floridablanca de acuerdo a su adquisición  y hacer entrega de la misma al profesional de las TICS de la entidad con el objetivo de cargar la información en el software implementado en la entidad, disponible en la página web del Banco Inmobiliario de Floridablanca.</t>
  </si>
  <si>
    <t>Automático
25%</t>
  </si>
  <si>
    <t>Dar cumplimiento de acuerdo con lo establecido en el  Art. 112 de la Ley 388 de 1997, expediente urbano.</t>
  </si>
  <si>
    <t>Técnico Operativo - 
Gestió urbana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</si>
  <si>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</si>
  <si>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</si>
  <si>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</si>
  <si>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A traves del sistema interno de correspondencia VENTANAL generar una alerta para el funcionario responsable de proyectar la respuesta.</t>
  </si>
  <si>
    <t>La no identificacion de la cartera real por concepto de arrendamientos buscando beneficiar de forma indebida a los terceros.</t>
  </si>
  <si>
    <t>Cotejar que la información del Módulo de cartera sea congruente con la información contable.</t>
  </si>
  <si>
    <t>Elaboración mensual de cociliaciones por deudores, de la información contable Vrs. Información de cartera</t>
  </si>
  <si>
    <t>Profesional Universitario - Gestión Financiera
Técnico Operativo 
 - Gestion Financiera</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</si>
  <si>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</si>
  <si>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</si>
  <si>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</si>
  <si>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</si>
  <si>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</si>
  <si>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Especializado -Gestion de Proyectos</t>
  </si>
  <si>
    <t>Gestión Territorial</t>
  </si>
  <si>
    <t>Posibilidad de efectos dañoso sobre bienes públicos al recibir obras sin el cumplimiento de los requisios legales, técnicos o con materiales de baja calidad diferentes a lo establecido en el contrato de obra pública</t>
  </si>
  <si>
    <t>Confrontación de los requisitos legales y técnicos establecidos en el proceso de contratación vs la obra pública a recibir</t>
  </si>
  <si>
    <t>Cumplimiento de los requisitos legales, técnicos y con materiales de calidad de acuerdo a lo establecido en el contrato de obra pública</t>
  </si>
  <si>
    <t>Profesional Especializado * Gestion de Proyectos</t>
  </si>
  <si>
    <t>Posibilidad de efectos dañoso sobre bienes públicos por pérdida, extravío o hurto de bienes muebles de la entidad</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</si>
  <si>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</si>
  <si>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</si>
  <si>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</si>
  <si>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</si>
  <si>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</si>
  <si>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</si>
  <si>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Manipulación de la información para beneficio propio o de un tercero.</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</si>
  <si>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</si>
  <si>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</si>
  <si>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</si>
  <si>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</si>
  <si>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</si>
  <si>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Catastrófico</t>
  </si>
  <si>
    <t>Gestión de Vivienda de Interés Social</t>
  </si>
  <si>
    <t>Otorgar subsidios para adquisición o mejoramiento de vivienda, a ciudadanos que no cumplan con los requisitos establecidos normativamente.</t>
  </si>
  <si>
    <t xml:space="preserve">Adopción de controles aplicando el formato de verificación de requisitos que aseguran que el beneficiario cumple con todas las condiciones establecidos en la reglamentación para hacerse acreedor a un subsidio en las diferentes modalidades. </t>
  </si>
  <si>
    <t>Mantener actualizada la reglamentación inherente a otorgrar subsidios, socializada y publicada en la página web de la entidad</t>
  </si>
  <si>
    <t>Profesional Universitario- Gestión vivienda</t>
  </si>
  <si>
    <t>Dirección Estratégica</t>
  </si>
  <si>
    <t>Leve</t>
  </si>
  <si>
    <t>Fraude externo</t>
  </si>
  <si>
    <t>Planes</t>
  </si>
  <si>
    <t>Fallas tecnológicas</t>
  </si>
  <si>
    <t>Relaciones laborales</t>
  </si>
  <si>
    <t>Más de cinco mil (5000) veces por año.</t>
  </si>
  <si>
    <t>Usuarios, productos y prácticas</t>
  </si>
  <si>
    <t>Daños a activos fijos / eventos externos</t>
  </si>
  <si>
    <t>Gestión de Control de Actvidad Inmobiliaria</t>
  </si>
  <si>
    <t>Secretaría General y Administrativa</t>
  </si>
  <si>
    <t>Gestión de Talento Humano</t>
  </si>
  <si>
    <t>Muy Baja</t>
  </si>
  <si>
    <t>Aceptar 
el Riesgo</t>
  </si>
  <si>
    <t>Detectivo
15%</t>
  </si>
  <si>
    <t>Alta</t>
  </si>
  <si>
    <t>Evitar 
el Riesgo</t>
  </si>
  <si>
    <t>Muy Alta</t>
  </si>
  <si>
    <t>Compartir 
el Riesgo</t>
  </si>
  <si>
    <t xml:space="preserve">
</t>
  </si>
  <si>
    <t>El 23 de febrero de 2024 se realizó presentación del portafolio de servicios y beneficios del FNA y SANDERCOOP.
El 31 de mayo de 2024 se llevó a cabo una actividad con Cajasan que incluyó rumbaterapia, recorrido por la nueva infraestructura y socialización del portafolio de servicios de la caja de compensación.
El 10 de septiembre de 2024 se realizó capacitación teórico práctica en Emergencias por tipo de brigada y asesoría en el Diseño de Programas de Atención y Prevención de Emergencias con ARL Positiva, con la participación de funcionarios y contratistas.
El 13 de septiembre de 2024 se llevó a cabo la celebración del Día del Funcionario Público, que incluyó Inducción y Reinducción.
El 18 de septiembre de 2024 se envió a funcionarios y contratistas la circular N° 039 de 2024 con la oferta de capacitación de la ESAP.
El 20 de septiembre de 2024, con el apoyo de la ejecutiva de seguros Skandia, se ofreció asesoría en la reforma pensional aprobada en 2024. Se contó con la participación de funcionarios y contratistas.</t>
  </si>
  <si>
    <t>En actividad realizada el viernes 13 de septiembre de 2024, con la participación de los funcionarios, se desarrolló la Inducción y Reinducción, en la que entre otras, se llevó a cabo la actividad denominada Dale tu palabra al Servicio Público, mediante la cual se promovió la apropiación del Código de Integridad del BIF.</t>
  </si>
  <si>
    <t>Se envió correo electrónico a los funcionarios que aún no han hecho el curso de Lenguaje Claro para que lo desarrollen y entreguen el respectivo certificado.</t>
  </si>
  <si>
    <t>Evidencia de la información reportada</t>
  </si>
  <si>
    <t xml:space="preserve">La Entidad reglamentó mediante resolución No. 119 de 2020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 resolución modificada con resoluciones Nos. 162 de 2021, 205 de 2021 y 238 de 2022 </t>
  </si>
  <si>
    <t>El Técnico Operativo de la gestión financiera del Banco inmobiliario de Floridablanca BIF  ejecuto medidas máximas de seguridad para el área destinada al Almacén de la entidad con el fin de minimizar cualquier riesgo y tenía proyectado a vigencia 2024 cumplir  con la inspección técnica del inventario de Bodega.</t>
  </si>
  <si>
    <t xml:space="preserve">En la vigencia 2024 se recibieron los bienes por proceso de indemnización de la aseguradora Mapfre de las empresa NELIZ y/o Manuel Fernando Lizarazo Ballesteros al igual que Maxi muebles y se cumplió con la verificación de los requisitos técnicos especificados en la propuesta </t>
  </si>
  <si>
    <t xml:space="preserve">Se envió el documento "RELACION DE ESCRITURAS PUBLICAS DE PREDIOS MUNICIPALES CONSOLIDADO 2024" al Ing. Elkin. </t>
  </si>
  <si>
    <t xml:space="preserve">Se elaboró y aproó el Mapa de Riesgos de Corrupción (como parte del PAAC 2024 del BIF) con base en la GUÍA PARA LA ADMINISTRACIÓN DEL RIESGO Y EL DISEÑO DE CONTROLES EN ENTIDADES PÚBLICAS. </t>
  </si>
  <si>
    <t>ACCIONES DE CUMPLIMIENTO</t>
  </si>
  <si>
    <t xml:space="preserve">Se socializó  el mapa de riesgos de gestión del Banco Inmobiliario de Floridablanca - BIF con base en la GUÍA PARA LA ADMINISTRACIÓN DEL RIESGO Y EL DISEÑO DE CONTROLES EN ENTIDADES PÚBLICAS, se cuenta con evidencias como formato de asistencia diligenciado y diapositivas. </t>
  </si>
  <si>
    <t xml:space="preserve">Se realiza seguimiento al Mapa Riesgos, con envió de comunicaciones a cada uno de los responsables, se tiene como soportes correos electronicos enviados a los funcionarios competentes. </t>
  </si>
  <si>
    <t xml:space="preserve">Se realizó la designación de  un equipo e trabajo interno para que lidere el proceso de rendición de cuentas de la Entidad, mediante circular No. 045 de 2024. </t>
  </si>
  <si>
    <t xml:space="preserve">Se relaboró un informe de gestión de la viengia 2024, el cual se encuentra publicado en la página web del BIF. https://www.bif.gov.co/2024/11/28/rendicion-de-cuentas-2024/ </t>
  </si>
  <si>
    <t>El Baco Inmobiliario de Floridablanca dio a conocer la gestión realizada durante la vigencia 2024 en la rendición de cuentas del señor alcalde de Floridablanca Dr. José Fernando Sánchez Carvajal, el cual se llevó a cabo el día 4 de diciembre de 2.024 en el Centro comercial Parque Caracolí. Link Rendición del Cuentas Floridablanca 2024:
https://www.facebook.com/AlcaldiadeFloridablanca/videos/envivo-rendici%C3%B3n-de-cuentas-informe-de-gesti%C3%B3n-2024/1325635738796416/</t>
  </si>
  <si>
    <t>Se realizarón dos encuestas a través de la página web del BIF, redes sociales para que los grupos de interés participará y evaluaran la rendición de cuentas BIF 2024. https://docs.google.com/forms/d/e/1FAIpQLScE9v0Ntp49DMAUb2tQqQW4CjP6eWLktlNdwQehm-UKoNrWvw/viewform y la encuesta de satisfacción https://www.bif.gov.co/informe-de-audiencia-publica-de-rendicion-de-cuentas-bif-vigencia-2024/</t>
  </si>
  <si>
    <t>Se realizó la audiencia pública de rendición de cuentas a través de un video públicado en la página web del BIF, donde detalla la gestión realizada de la entidad en la vigencia 2024. https://www.bif.gov.co/informe-de-audiencia-publica-de-rendicion-de-cuentas-bif-vigencia-2024/</t>
  </si>
  <si>
    <t xml:space="preserve"> Gestión Juridica </t>
  </si>
  <si>
    <t xml:space="preserve">Gestión Juridica </t>
  </si>
  <si>
    <t>En el Plan Anual de Adquisiciones se incluyó la adquisición de licencias CAL que permitirán controlar los protocolos de seguridad de la Entidad evitando así la pérdida de información y realizar copia de seguridad a los equipos.</t>
  </si>
  <si>
    <t xml:space="preserve"> </t>
  </si>
  <si>
    <t>Se realizarón dos encuestas a través de la página web del BIF, redes sociales para que los grupos de interés participará  evaluacion de satisfaccion en la rendición de cuentas BIF 2024. https://docs.google.com/forms/d/e/1FAIpQLScE9v0Ntp49DMAUb2tQqQW4CjP6eWLktlNdwQehm-UKoNrWvw/viewform 
y la encuesta de satisfacción 
https://www.bif.gov.co/informe-de-audiencia-publica-de-rendicion-de-cuentas-bif-vigencia-2024/</t>
  </si>
  <si>
    <t xml:space="preserve">Desde las redes sociales se incentiva el uso de los chats virtuales y como resultado se ha mantenido comunicación con la ciudadania.
</t>
  </si>
  <si>
    <t>Se publica en el sitio web de la entidad https://www.bif.gov.co/2025/01/10/mapa-de-riesgos-de-gestion-bif-2024/</t>
  </si>
  <si>
    <t>Se publica en sitio web de la entidad https://www.bif.gov.co/2025/01/10/plan-anticorrupcion-y-atencion-al-ciudadano-bif-2024/</t>
  </si>
  <si>
    <t>Se fortalecio y se actualizo la herramienta Geoportal https://geoportal.nelingenieria.com.co/</t>
  </si>
  <si>
    <t>No se presentaron solicitudes de los usuarios.</t>
  </si>
  <si>
    <t>La inforacion  a publicar en la pagina web es recibida por correo electronico y no han detectado inconsistencias en la inforacion a publicar.</t>
  </si>
  <si>
    <t>Publicado</t>
  </si>
  <si>
    <t xml:space="preserve">Publicado </t>
  </si>
  <si>
    <t xml:space="preserve">Publicadas </t>
  </si>
  <si>
    <t xml:space="preserve">Se ha realizado el seguimiento permanente al PAAC </t>
  </si>
  <si>
    <t>Se evidencia seguimiento realizado e informes presentados de seguimiento, el cuál se puede verificar el cumplimiento de los terminos para dar respuesta oportuna a los peticionarios</t>
  </si>
  <si>
    <t xml:space="preserve">Se presentó 1er firme semestral publicado en página Web </t>
  </si>
  <si>
    <t xml:space="preserve">Se presentaron los informes a los diferentes entes de control, seguimiento realizado de acuerdo al cumplimiento de los requisitos de ley </t>
  </si>
  <si>
    <t xml:space="preserve">Se verificó que el profesional del área reliza la verificación corresponiente de cada una de las transacciones </t>
  </si>
  <si>
    <t xml:space="preserve">Se realizó por la entidad la verificación del cumplimiento de los requisitos de ley por parte de las personas contratadas, al igual que los requeridos por la entidad, de acuerdo a la modalidad de contratación y servicio a suministrar, agregado a la revisión de su hoja de vida. Se adjunta como evidencia, las constancias de idoneidad y evaluación por los evaluadores, correspondientes a los contratos de prestación de servicios profesionales y alquiler de vehículo, anteriormente mencionados. </t>
  </si>
  <si>
    <t xml:space="preserve">La entidad a través de la Dirección General designó y notificó al supervisor de cada contrato. Para el efecto, se adjunta los actos de designación y notificación de los supervisores de los tres contratos de prestación de servicios ya relacionados y del contrato de alquiler de la camioneta.  </t>
  </si>
  <si>
    <t xml:space="preserve">Se adjunta tres (3) estudios previos en los que se expresa la necesidad a satisfacer mediante el contrato a celebrar; al igual que los parámetros a seguir en el proceso contractual. Se adjuntan los estudios previos para la contratación mediante contrato de prestación de servicios de tres (3) profesionales y el correspondiente al alquiler de un vehículo para el transporte de funcionarios a las diferentes diligencias que se requieren en desarrollo de la actividad misional y de apoyo de la entidad, realizado bajo la modalidad de selección de mínima cuantía. </t>
  </si>
  <si>
    <t xml:space="preserve">Se verificó que se actualiza el código del auditor </t>
  </si>
  <si>
    <t>Se verificó que se generan las alertas correspodientes de acuerdo a la importancia de cada una de las peticiones</t>
  </si>
  <si>
    <t xml:space="preserve">Se verificó la elaboración de las conciliaciones respectivas e información cargada en el área de cartera </t>
  </si>
  <si>
    <t>Estados financieros del mes de diciembre de 2023 y enero a agosto de 2024 elaborados y publicados dentro del mes siguiente a su fecha de corte. Se anexa evidencia</t>
  </si>
  <si>
    <t>La página web cumple con los requerimientos y estandares establecidos</t>
  </si>
  <si>
    <t>Se presentó el 1er informe de PQRS y publicado en la página WEB</t>
  </si>
  <si>
    <t xml:space="preserve">Se verificó el cumplimiento de la presentación de los proyectos adecuadamente </t>
  </si>
  <si>
    <t>Informe publicado en Enero de 2024</t>
  </si>
  <si>
    <t>31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</si>
</sst>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d/mm/yyyy;@"/>
    <numFmt numFmtId="165" formatCode="d/mm/yyyy;@"/>
    <numFmt numFmtId="166" formatCode="#,##0_ ;\-#,##0\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sz val="11"/>
      <color rgb="FFFF0000"/>
      <name val="Calibri"/>
      <family val="2"/>
      <scheme val="minor"/>
    </font>
    <font>
      <b/>
      <i/>
      <sz val="11"/>
      <color theme="1"/>
      <name val="Calibri"/>
      <family val="2"/>
      <scheme val="minor"/>
    </font>
    <font>
      <sz val="10"/>
      <name val="Calibri"/>
      <family val="2"/>
      <scheme val="minor"/>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b/>
      <sz val="1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105">
    <xf numFmtId="0" fontId="0" fillId="0" borderId="0" xfId="0"/>
    <xf numFmtId="0" fontId="3" fillId="0" borderId="0" xfId="0" applyFont="1" applyAlignment="1">
      <alignment vertical="center"/>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164" fontId="0" fillId="0" borderId="1" xfId="0" applyNumberFormat="1" applyBorder="1" applyAlignment="1">
      <alignment horizontal="center" vertical="center" wrapText="1"/>
    </xf>
    <xf numFmtId="0" fontId="2" fillId="3" borderId="2" xfId="0" applyFont="1" applyFill="1" applyBorder="1" applyAlignment="1">
      <alignment vertical="center"/>
    </xf>
    <xf numFmtId="0" fontId="2" fillId="0" borderId="0" xfId="0" applyFont="1" applyAlignment="1">
      <alignment horizontal="center" vertical="center" wrapText="1"/>
    </xf>
    <xf numFmtId="0" fontId="0" fillId="0" borderId="7" xfId="0" applyBorder="1" applyAlignment="1">
      <alignment horizontal="justify" vertical="center" wrapText="1"/>
    </xf>
    <xf numFmtId="0" fontId="0" fillId="0" borderId="7" xfId="0" applyBorder="1" applyAlignment="1">
      <alignment horizontal="center" vertical="center" wrapText="1"/>
    </xf>
    <xf numFmtId="0" fontId="0" fillId="0" borderId="0" xfId="0" applyAlignment="1">
      <alignment vertical="center" wrapText="1"/>
    </xf>
    <xf numFmtId="0" fontId="10" fillId="0" borderId="0" xfId="0" applyFont="1" applyAlignment="1">
      <alignment vertical="center" wrapText="1"/>
    </xf>
    <xf numFmtId="0" fontId="9" fillId="7" borderId="4" xfId="0" applyFont="1" applyFill="1" applyBorder="1" applyAlignment="1">
      <alignment horizontal="center" vertical="center" wrapText="1"/>
    </xf>
    <xf numFmtId="0" fontId="9" fillId="0" borderId="0" xfId="0" applyFont="1" applyAlignment="1">
      <alignment horizontal="center" vertical="center" wrapText="1"/>
    </xf>
    <xf numFmtId="0" fontId="9" fillId="6" borderId="1" xfId="0"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9" fontId="10" fillId="0" borderId="7" xfId="2" applyFont="1" applyFill="1" applyBorder="1" applyAlignment="1">
      <alignment horizontal="center" vertical="center" wrapText="1"/>
    </xf>
    <xf numFmtId="166" fontId="10" fillId="0" borderId="7" xfId="1"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9" fontId="10" fillId="0" borderId="0" xfId="0" applyNumberFormat="1" applyFont="1" applyAlignment="1">
      <alignment vertical="center" wrapText="1"/>
    </xf>
    <xf numFmtId="165" fontId="10" fillId="0" borderId="0" xfId="0" applyNumberFormat="1" applyFont="1" applyAlignment="1">
      <alignment vertical="center" wrapText="1"/>
    </xf>
    <xf numFmtId="0" fontId="6" fillId="0" borderId="0" xfId="0" applyFont="1" applyAlignment="1">
      <alignment vertical="center"/>
    </xf>
    <xf numFmtId="9" fontId="0" fillId="0" borderId="1" xfId="0" applyNumberFormat="1" applyBorder="1" applyAlignment="1">
      <alignment vertical="center"/>
    </xf>
    <xf numFmtId="0" fontId="0" fillId="0" borderId="1" xfId="0" applyBorder="1" applyAlignment="1">
      <alignment vertical="center" wrapText="1"/>
    </xf>
    <xf numFmtId="164" fontId="5" fillId="0" borderId="1" xfId="0" applyNumberFormat="1" applyFont="1" applyBorder="1" applyAlignment="1">
      <alignment horizontal="center" vertical="center" wrapText="1"/>
    </xf>
    <xf numFmtId="9" fontId="0" fillId="0" borderId="1" xfId="0" applyNumberFormat="1" applyBorder="1" applyAlignment="1">
      <alignment vertical="center" wrapText="1"/>
    </xf>
    <xf numFmtId="9" fontId="0" fillId="0" borderId="1" xfId="2" applyFont="1" applyBorder="1" applyAlignment="1">
      <alignment vertical="center" wrapText="1"/>
    </xf>
    <xf numFmtId="0" fontId="2" fillId="3" borderId="4"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horizontal="left" vertical="center" wrapText="1"/>
    </xf>
    <xf numFmtId="0" fontId="2" fillId="8" borderId="0" xfId="0" applyFont="1" applyFill="1" applyAlignment="1">
      <alignment horizontal="center" vertical="center" wrapText="1"/>
    </xf>
    <xf numFmtId="164" fontId="0" fillId="0" borderId="4" xfId="0" applyNumberFormat="1" applyBorder="1" applyAlignment="1">
      <alignment horizontal="center" vertical="center" wrapText="1"/>
    </xf>
    <xf numFmtId="0" fontId="0" fillId="8" borderId="0" xfId="0" applyFill="1" applyAlignment="1">
      <alignment vertical="center"/>
    </xf>
    <xf numFmtId="0" fontId="0" fillId="8" borderId="0" xfId="0" applyFill="1" applyAlignment="1">
      <alignment horizontal="center" vertical="center" wrapText="1"/>
    </xf>
    <xf numFmtId="0" fontId="0" fillId="8" borderId="0" xfId="0" applyFill="1" applyAlignment="1">
      <alignment vertical="center" wrapText="1"/>
    </xf>
    <xf numFmtId="0" fontId="0" fillId="0" borderId="0" xfId="0" applyAlignment="1">
      <alignment horizontal="left" vertical="center"/>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5"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vertical="center"/>
    </xf>
    <xf numFmtId="0" fontId="0" fillId="0" borderId="1" xfId="0" applyBorder="1" applyAlignment="1">
      <alignment horizontal="justify"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0" fillId="0" borderId="4" xfId="0" applyBorder="1" applyAlignment="1">
      <alignment horizontal="justify" vertical="center" wrapText="1"/>
    </xf>
    <xf numFmtId="0" fontId="0" fillId="0" borderId="6" xfId="0" applyBorder="1" applyAlignment="1">
      <alignment horizontal="justify"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5" xfId="0" applyBorder="1" applyAlignment="1">
      <alignment horizontal="justify"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4" borderId="1" xfId="0"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9" fontId="10" fillId="0" borderId="4"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9" fillId="6" borderId="2"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0" fillId="0" borderId="4" xfId="0" applyFont="1" applyBorder="1" applyAlignment="1">
      <alignment horizontal="center" vertical="center" wrapText="1"/>
    </xf>
  </cellXfs>
  <cellStyles count="4">
    <cellStyle name="Moneda" xfId="1" builtinId="4"/>
    <cellStyle name="Normal" xfId="0" builtinId="0"/>
    <cellStyle name="Normal 2" xfId="3" xr:uid="{00000000-0005-0000-0000-000002000000}"/>
    <cellStyle name="Porcentaje" xfId="2" builtinId="5"/>
  </cellStyles>
  <dxfs count="28">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267623</xdr:colOff>
      <xdr:row>0</xdr:row>
      <xdr:rowOff>43447</xdr:rowOff>
    </xdr:from>
    <xdr:to>
      <xdr:col>1</xdr:col>
      <xdr:colOff>346075</xdr:colOff>
      <xdr:row>0</xdr:row>
      <xdr:rowOff>788458</xdr:rowOff>
    </xdr:to>
    <xdr:pic>
      <xdr:nvPicPr>
        <xdr:cNvPr id="8" name="Imagen 7"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267623" y="43447"/>
          <a:ext cx="1115619" cy="745011"/>
        </a:xfrm>
        <a:prstGeom prst="rect">
          <a:avLst/>
        </a:prstGeom>
        <a:noFill/>
        <a:ln>
          <a:noFill/>
        </a:ln>
      </xdr:spPr>
    </xdr:pic>
    <xdr:clientData/>
  </xdr:twoCellAnchor>
  <xdr:twoCellAnchor editAs="oneCell">
    <xdr:from>
      <xdr:col>10</xdr:col>
      <xdr:colOff>396355</xdr:colOff>
      <xdr:row>0</xdr:row>
      <xdr:rowOff>45720</xdr:rowOff>
    </xdr:from>
    <xdr:to>
      <xdr:col>11</xdr:col>
      <xdr:colOff>171451</xdr:colOff>
      <xdr:row>0</xdr:row>
      <xdr:rowOff>809625</xdr:rowOff>
    </xdr:to>
    <xdr:pic>
      <xdr:nvPicPr>
        <xdr:cNvPr id="9" name="Imagen 8">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9655" y="45720"/>
          <a:ext cx="556146" cy="7639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409576</xdr:colOff>
      <xdr:row>0</xdr:row>
      <xdr:rowOff>647700</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232882" cy="583086"/>
        </a:xfrm>
        <a:prstGeom prst="rect">
          <a:avLst/>
        </a:prstGeom>
        <a:noFill/>
        <a:ln>
          <a:noFill/>
        </a:ln>
      </xdr:spPr>
    </xdr:pic>
    <xdr:clientData/>
  </xdr:twoCellAnchor>
  <xdr:twoCellAnchor editAs="oneCell">
    <xdr:from>
      <xdr:col>14</xdr:col>
      <xdr:colOff>742950</xdr:colOff>
      <xdr:row>0</xdr:row>
      <xdr:rowOff>45720</xdr:rowOff>
    </xdr:from>
    <xdr:to>
      <xdr:col>15</xdr:col>
      <xdr:colOff>495300</xdr:colOff>
      <xdr:row>0</xdr:row>
      <xdr:rowOff>838200</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0" y="45720"/>
          <a:ext cx="590550" cy="7924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43468</xdr:colOff>
      <xdr:row>0</xdr:row>
      <xdr:rowOff>64615</xdr:rowOff>
    </xdr:from>
    <xdr:to>
      <xdr:col>1</xdr:col>
      <xdr:colOff>342900</xdr:colOff>
      <xdr:row>0</xdr:row>
      <xdr:rowOff>800101</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3468" y="64615"/>
          <a:ext cx="1299557" cy="735486"/>
        </a:xfrm>
        <a:prstGeom prst="rect">
          <a:avLst/>
        </a:prstGeom>
        <a:noFill/>
        <a:ln>
          <a:noFill/>
        </a:ln>
      </xdr:spPr>
    </xdr:pic>
    <xdr:clientData/>
  </xdr:twoCellAnchor>
  <xdr:twoCellAnchor editAs="oneCell">
    <xdr:from>
      <xdr:col>10</xdr:col>
      <xdr:colOff>434454</xdr:colOff>
      <xdr:row>0</xdr:row>
      <xdr:rowOff>45720</xdr:rowOff>
    </xdr:from>
    <xdr:to>
      <xdr:col>11</xdr:col>
      <xdr:colOff>238125</xdr:colOff>
      <xdr:row>0</xdr:row>
      <xdr:rowOff>771525</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3929" y="45720"/>
          <a:ext cx="641871" cy="725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52994</xdr:colOff>
      <xdr:row>0</xdr:row>
      <xdr:rowOff>64615</xdr:rowOff>
    </xdr:from>
    <xdr:to>
      <xdr:col>1</xdr:col>
      <xdr:colOff>323851</xdr:colOff>
      <xdr:row>0</xdr:row>
      <xdr:rowOff>685801</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5"/>
          <a:ext cx="1328132" cy="621186"/>
        </a:xfrm>
        <a:prstGeom prst="rect">
          <a:avLst/>
        </a:prstGeom>
        <a:noFill/>
        <a:ln>
          <a:noFill/>
        </a:ln>
      </xdr:spPr>
    </xdr:pic>
    <xdr:clientData/>
  </xdr:twoCellAnchor>
  <xdr:twoCellAnchor editAs="oneCell">
    <xdr:from>
      <xdr:col>10</xdr:col>
      <xdr:colOff>434454</xdr:colOff>
      <xdr:row>0</xdr:row>
      <xdr:rowOff>45721</xdr:rowOff>
    </xdr:from>
    <xdr:to>
      <xdr:col>11</xdr:col>
      <xdr:colOff>390525</xdr:colOff>
      <xdr:row>0</xdr:row>
      <xdr:rowOff>742951</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7254" y="45721"/>
          <a:ext cx="794271" cy="697230"/>
        </a:xfrm>
        <a:prstGeom prst="rect">
          <a:avLst/>
        </a:prstGeom>
        <a:noFill/>
        <a:ln>
          <a:noFill/>
        </a:ln>
      </xdr:spPr>
    </xdr:pic>
    <xdr:clientData/>
  </xdr:twoCellAnchor>
  <xdr:twoCellAnchor editAs="oneCell">
    <xdr:from>
      <xdr:col>13</xdr:col>
      <xdr:colOff>54430</xdr:colOff>
      <xdr:row>4</xdr:row>
      <xdr:rowOff>0</xdr:rowOff>
    </xdr:from>
    <xdr:to>
      <xdr:col>13</xdr:col>
      <xdr:colOff>3088822</xdr:colOff>
      <xdr:row>6</xdr:row>
      <xdr:rowOff>0</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17037" y="2803071"/>
          <a:ext cx="3034392" cy="2857500"/>
        </a:xfrm>
        <a:prstGeom prst="rect">
          <a:avLst/>
        </a:prstGeom>
      </xdr:spPr>
    </xdr:pic>
    <xdr:clientData/>
  </xdr:twoCellAnchor>
  <xdr:twoCellAnchor editAs="oneCell">
    <xdr:from>
      <xdr:col>14</xdr:col>
      <xdr:colOff>13607</xdr:colOff>
      <xdr:row>4</xdr:row>
      <xdr:rowOff>68035</xdr:rowOff>
    </xdr:from>
    <xdr:to>
      <xdr:col>18</xdr:col>
      <xdr:colOff>237094</xdr:colOff>
      <xdr:row>6</xdr:row>
      <xdr:rowOff>0</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33071" y="2871106"/>
          <a:ext cx="3325915" cy="2789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247651</xdr:colOff>
      <xdr:row>0</xdr:row>
      <xdr:rowOff>733425</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156682" cy="668811"/>
        </a:xfrm>
        <a:prstGeom prst="rect">
          <a:avLst/>
        </a:prstGeom>
        <a:noFill/>
        <a:ln>
          <a:noFill/>
        </a:ln>
      </xdr:spPr>
    </xdr:pic>
    <xdr:clientData/>
  </xdr:twoCellAnchor>
  <xdr:twoCellAnchor editAs="oneCell">
    <xdr:from>
      <xdr:col>10</xdr:col>
      <xdr:colOff>434454</xdr:colOff>
      <xdr:row>0</xdr:row>
      <xdr:rowOff>45720</xdr:rowOff>
    </xdr:from>
    <xdr:to>
      <xdr:col>11</xdr:col>
      <xdr:colOff>419100</xdr:colOff>
      <xdr:row>0</xdr:row>
      <xdr:rowOff>771525</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1554" y="45720"/>
          <a:ext cx="756171" cy="7258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52994</xdr:colOff>
      <xdr:row>0</xdr:row>
      <xdr:rowOff>64613</xdr:rowOff>
    </xdr:from>
    <xdr:to>
      <xdr:col>1</xdr:col>
      <xdr:colOff>400050</xdr:colOff>
      <xdr:row>0</xdr:row>
      <xdr:rowOff>809624</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3"/>
          <a:ext cx="1318606" cy="745011"/>
        </a:xfrm>
        <a:prstGeom prst="rect">
          <a:avLst/>
        </a:prstGeom>
        <a:noFill/>
        <a:ln>
          <a:noFill/>
        </a:ln>
      </xdr:spPr>
    </xdr:pic>
    <xdr:clientData/>
  </xdr:twoCellAnchor>
  <xdr:twoCellAnchor editAs="oneCell">
    <xdr:from>
      <xdr:col>10</xdr:col>
      <xdr:colOff>434454</xdr:colOff>
      <xdr:row>0</xdr:row>
      <xdr:rowOff>45720</xdr:rowOff>
    </xdr:from>
    <xdr:to>
      <xdr:col>11</xdr:col>
      <xdr:colOff>333375</xdr:colOff>
      <xdr:row>0</xdr:row>
      <xdr:rowOff>752475</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7729" y="45720"/>
          <a:ext cx="737121" cy="70675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107157</xdr:colOff>
      <xdr:row>0</xdr:row>
      <xdr:rowOff>100336</xdr:rowOff>
    </xdr:from>
    <xdr:to>
      <xdr:col>1</xdr:col>
      <xdr:colOff>485775</xdr:colOff>
      <xdr:row>0</xdr:row>
      <xdr:rowOff>828676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07157" y="100336"/>
          <a:ext cx="1293018" cy="728340"/>
        </a:xfrm>
        <a:prstGeom prst="rect">
          <a:avLst/>
        </a:prstGeom>
        <a:noFill/>
        <a:ln>
          <a:noFill/>
        </a:ln>
      </xdr:spPr>
    </xdr:pic>
    <xdr:clientData/>
  </xdr:twoCellAnchor>
  <xdr:twoCellAnchor editAs="oneCell">
    <xdr:from>
      <xdr:col>28</xdr:col>
      <xdr:colOff>158753</xdr:colOff>
      <xdr:row>0</xdr:row>
      <xdr:rowOff>52918</xdr:rowOff>
    </xdr:from>
    <xdr:to>
      <xdr:col>28</xdr:col>
      <xdr:colOff>1409700</xdr:colOff>
      <xdr:row>0</xdr:row>
      <xdr:rowOff>714375</xdr:rowOff>
    </xdr:to>
    <xdr:pic>
      <xdr:nvPicPr>
        <xdr:cNvPr id="7" name="Imagen 6" descr="Descripción: Descripción: E:\BIF COMPARTIDA\relogohorizontal\LOGO BIF HORIZONTAL PNG.png">
          <a:extLst>
            <a:ext uri="{FF2B5EF4-FFF2-40B4-BE49-F238E27FC236}">
              <a16:creationId xmlns:a16="http://schemas.microsoft.com/office/drawing/2014/main" id="{00000000-0008-0000-07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6340478" y="52918"/>
          <a:ext cx="1250947" cy="661457"/>
        </a:xfrm>
        <a:prstGeom prst="rect">
          <a:avLst/>
        </a:prstGeom>
        <a:noFill/>
        <a:ln>
          <a:noFill/>
        </a:ln>
      </xdr:spPr>
    </xdr:pic>
    <xdr:clientData/>
  </xdr:twoCellAnchor>
  <xdr:twoCellAnchor editAs="oneCell">
    <xdr:from>
      <xdr:col>32</xdr:col>
      <xdr:colOff>74081</xdr:colOff>
      <xdr:row>11</xdr:row>
      <xdr:rowOff>182033</xdr:rowOff>
    </xdr:from>
    <xdr:to>
      <xdr:col>33</xdr:col>
      <xdr:colOff>2300815</xdr:colOff>
      <xdr:row>11</xdr:row>
      <xdr:rowOff>2777094</xdr:rowOff>
    </xdr:to>
    <xdr:pic>
      <xdr:nvPicPr>
        <xdr:cNvPr id="3" name="Imagen 2">
          <a:extLst>
            <a:ext uri="{FF2B5EF4-FFF2-40B4-BE49-F238E27FC236}">
              <a16:creationId xmlns:a16="http://schemas.microsoft.com/office/drawing/2014/main" id="{37145A24-E100-491D-92B3-786363E34DCA}"/>
            </a:ext>
          </a:extLst>
        </xdr:cNvPr>
        <xdr:cNvPicPr>
          <a:picLocks noChangeAspect="1"/>
        </xdr:cNvPicPr>
      </xdr:nvPicPr>
      <xdr:blipFill rotWithShape="1">
        <a:blip xmlns:r="http://schemas.openxmlformats.org/officeDocument/2006/relationships" r:embed="rId2"/>
        <a:srcRect l="53960" t="38285" r="18731" b="20433"/>
        <a:stretch/>
      </xdr:blipFill>
      <xdr:spPr>
        <a:xfrm>
          <a:off x="13392148" y="10723033"/>
          <a:ext cx="3136900" cy="25950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2"/>
  <sheetViews>
    <sheetView topLeftCell="A10" zoomScale="90" zoomScaleNormal="90" workbookViewId="0">
      <selection activeCell="M13" sqref="M13"/>
    </sheetView>
  </sheetViews>
  <sheetFormatPr baseColWidth="10" defaultColWidth="11.5703125" defaultRowHeight="15" x14ac:dyDescent="0.25"/>
  <cols>
    <col min="1" max="1" width="15.5703125" style="2" customWidth="1"/>
    <col min="2" max="2" width="6.28515625" style="2" customWidth="1"/>
    <col min="3" max="3" width="9.7109375" style="44" customWidth="1"/>
    <col min="4" max="4" width="9.5703125" style="2" customWidth="1"/>
    <col min="5" max="5" width="8.5703125" style="2" customWidth="1"/>
    <col min="6" max="6" width="16.140625" style="2" customWidth="1"/>
    <col min="7" max="7" width="11.7109375" style="2" customWidth="1"/>
    <col min="8" max="8" width="12.28515625" style="2" customWidth="1"/>
    <col min="9" max="9" width="11.42578125" style="2" customWidth="1"/>
    <col min="10" max="10" width="9" style="2" customWidth="1"/>
    <col min="11" max="12" width="11.7109375" style="2" customWidth="1"/>
    <col min="13" max="13" width="47.5703125" style="2" customWidth="1"/>
    <col min="14" max="14" width="28.5703125" style="2" customWidth="1"/>
    <col min="15" max="15" width="13.85546875" style="2" customWidth="1"/>
    <col min="16" max="16384" width="11.5703125" style="2"/>
  </cols>
  <sheetData>
    <row r="1" spans="1:15 16384:16384" ht="70.150000000000006" customHeight="1" x14ac:dyDescent="0.25">
      <c r="A1" s="48"/>
      <c r="B1" s="48"/>
      <c r="C1" s="49" t="s">
        <v>0</v>
      </c>
      <c r="D1" s="50"/>
      <c r="E1" s="50"/>
      <c r="F1" s="50"/>
      <c r="G1" s="50"/>
      <c r="H1" s="50"/>
      <c r="I1" s="50"/>
      <c r="J1" s="50"/>
      <c r="K1" s="48"/>
      <c r="L1" s="48"/>
      <c r="XFD1" s="1" t="s">
        <v>1</v>
      </c>
    </row>
    <row r="2" spans="1:15 16384:16384" ht="48.75" customHeight="1" x14ac:dyDescent="0.25">
      <c r="A2" s="3" t="s">
        <v>2</v>
      </c>
      <c r="B2" s="51" t="s">
        <v>3</v>
      </c>
      <c r="C2" s="51"/>
      <c r="D2" s="51"/>
      <c r="E2" s="51"/>
      <c r="F2" s="51"/>
      <c r="G2" s="51"/>
      <c r="H2" s="51"/>
      <c r="I2" s="51"/>
      <c r="J2" s="51"/>
      <c r="K2" s="51"/>
      <c r="O2" s="30"/>
    </row>
    <row r="3" spans="1:15 16384:16384" ht="48.75" customHeight="1" x14ac:dyDescent="0.25">
      <c r="A3" s="3" t="s">
        <v>4</v>
      </c>
      <c r="B3" s="51" t="s">
        <v>5</v>
      </c>
      <c r="C3" s="51"/>
      <c r="D3" s="51"/>
      <c r="E3" s="51"/>
      <c r="F3" s="51"/>
      <c r="G3" s="51"/>
      <c r="H3" s="51"/>
      <c r="I3" s="51"/>
      <c r="J3" s="51"/>
      <c r="K3" s="51"/>
      <c r="O3" s="30"/>
    </row>
    <row r="4" spans="1:15 16384:16384" ht="48.75" customHeight="1" x14ac:dyDescent="0.25">
      <c r="A4" s="7" t="s">
        <v>6</v>
      </c>
      <c r="B4" s="45" t="s">
        <v>7</v>
      </c>
      <c r="C4" s="46"/>
      <c r="D4" s="46"/>
      <c r="E4" s="46"/>
      <c r="F4" s="46"/>
      <c r="G4" s="46"/>
      <c r="H4" s="46"/>
      <c r="I4" s="46"/>
      <c r="J4" s="46"/>
      <c r="K4" s="47"/>
      <c r="O4" s="30"/>
    </row>
    <row r="5" spans="1:15 16384:16384" s="5" customFormat="1" ht="30.6" customHeight="1" x14ac:dyDescent="0.25">
      <c r="A5" s="52" t="s">
        <v>8</v>
      </c>
      <c r="B5" s="52"/>
      <c r="C5" s="52" t="s">
        <v>9</v>
      </c>
      <c r="D5" s="52"/>
      <c r="E5" s="52"/>
      <c r="F5" s="52"/>
      <c r="G5" s="52" t="s">
        <v>10</v>
      </c>
      <c r="H5" s="52"/>
      <c r="I5" s="52" t="s">
        <v>11</v>
      </c>
      <c r="J5" s="52"/>
      <c r="K5" s="4" t="s">
        <v>12</v>
      </c>
      <c r="L5" s="36" t="s">
        <v>13</v>
      </c>
      <c r="M5" s="4" t="s">
        <v>304</v>
      </c>
      <c r="N5" s="39"/>
      <c r="O5" s="39"/>
    </row>
    <row r="6" spans="1:15 16384:16384" ht="90" x14ac:dyDescent="0.25">
      <c r="A6" s="53" t="s">
        <v>14</v>
      </c>
      <c r="B6" s="53"/>
      <c r="C6" s="54" t="s">
        <v>15</v>
      </c>
      <c r="D6" s="54"/>
      <c r="E6" s="54"/>
      <c r="F6" s="54"/>
      <c r="G6" s="53" t="s">
        <v>16</v>
      </c>
      <c r="H6" s="53"/>
      <c r="I6" s="53" t="s">
        <v>17</v>
      </c>
      <c r="J6" s="53"/>
      <c r="K6" s="6">
        <v>45292</v>
      </c>
      <c r="L6" s="40">
        <v>45382</v>
      </c>
      <c r="M6" s="34" t="s">
        <v>305</v>
      </c>
      <c r="N6" s="11"/>
      <c r="O6" s="37"/>
    </row>
    <row r="7" spans="1:15 16384:16384" ht="60" x14ac:dyDescent="0.25">
      <c r="A7" s="53"/>
      <c r="B7" s="53"/>
      <c r="C7" s="54" t="s">
        <v>18</v>
      </c>
      <c r="D7" s="54"/>
      <c r="E7" s="54"/>
      <c r="F7" s="54"/>
      <c r="G7" s="53" t="s">
        <v>19</v>
      </c>
      <c r="H7" s="53"/>
      <c r="I7" s="53" t="s">
        <v>20</v>
      </c>
      <c r="J7" s="53"/>
      <c r="K7" s="6">
        <v>45292</v>
      </c>
      <c r="L7" s="40">
        <v>45382</v>
      </c>
      <c r="M7" s="35" t="s">
        <v>306</v>
      </c>
      <c r="N7" s="38"/>
      <c r="O7" s="37"/>
    </row>
    <row r="8" spans="1:15 16384:16384" ht="45" x14ac:dyDescent="0.25">
      <c r="A8" s="53"/>
      <c r="B8" s="53"/>
      <c r="C8" s="54" t="s">
        <v>21</v>
      </c>
      <c r="D8" s="54"/>
      <c r="E8" s="54"/>
      <c r="F8" s="54"/>
      <c r="G8" s="53" t="s">
        <v>22</v>
      </c>
      <c r="H8" s="53"/>
      <c r="I8" s="53" t="s">
        <v>23</v>
      </c>
      <c r="J8" s="53"/>
      <c r="K8" s="6">
        <v>45292</v>
      </c>
      <c r="L8" s="40">
        <v>45382</v>
      </c>
      <c r="M8" s="35" t="s">
        <v>318</v>
      </c>
    </row>
    <row r="9" spans="1:15 16384:16384" ht="75" x14ac:dyDescent="0.25">
      <c r="A9" s="53" t="s">
        <v>24</v>
      </c>
      <c r="B9" s="53"/>
      <c r="C9" s="54" t="s">
        <v>25</v>
      </c>
      <c r="D9" s="54"/>
      <c r="E9" s="54"/>
      <c r="F9" s="54"/>
      <c r="G9" s="53" t="s">
        <v>26</v>
      </c>
      <c r="H9" s="53"/>
      <c r="I9" s="53" t="s">
        <v>27</v>
      </c>
      <c r="J9" s="53"/>
      <c r="K9" s="6">
        <v>45292</v>
      </c>
      <c r="L9" s="40">
        <v>45322</v>
      </c>
      <c r="M9" s="34" t="s">
        <v>303</v>
      </c>
      <c r="N9" s="11"/>
    </row>
    <row r="10" spans="1:15 16384:16384" ht="45" x14ac:dyDescent="0.25">
      <c r="A10" s="53"/>
      <c r="B10" s="53"/>
      <c r="C10" s="54" t="s">
        <v>28</v>
      </c>
      <c r="D10" s="54"/>
      <c r="E10" s="54"/>
      <c r="F10" s="54"/>
      <c r="G10" s="53" t="s">
        <v>29</v>
      </c>
      <c r="H10" s="53"/>
      <c r="I10" s="53" t="s">
        <v>23</v>
      </c>
      <c r="J10" s="53"/>
      <c r="K10" s="6">
        <v>45292</v>
      </c>
      <c r="L10" s="40">
        <v>45322</v>
      </c>
      <c r="M10" s="34" t="s">
        <v>319</v>
      </c>
    </row>
    <row r="11" spans="1:15 16384:16384" ht="132" customHeight="1" x14ac:dyDescent="0.25">
      <c r="A11" s="53"/>
      <c r="B11" s="53"/>
      <c r="C11" s="54" t="s">
        <v>30</v>
      </c>
      <c r="D11" s="54"/>
      <c r="E11" s="54"/>
      <c r="F11" s="54"/>
      <c r="G11" s="53" t="s">
        <v>31</v>
      </c>
      <c r="H11" s="53"/>
      <c r="I11" s="53" t="s">
        <v>20</v>
      </c>
      <c r="J11" s="53"/>
      <c r="K11" s="6">
        <v>45323</v>
      </c>
      <c r="L11" s="40" t="s">
        <v>32</v>
      </c>
      <c r="M11" s="31"/>
    </row>
    <row r="12" spans="1:15 16384:16384" ht="143.25" customHeight="1" x14ac:dyDescent="0.25">
      <c r="A12" s="53" t="s">
        <v>33</v>
      </c>
      <c r="B12" s="53"/>
      <c r="C12" s="54" t="s">
        <v>34</v>
      </c>
      <c r="D12" s="54"/>
      <c r="E12" s="54"/>
      <c r="F12" s="54"/>
      <c r="G12" s="53" t="s">
        <v>35</v>
      </c>
      <c r="H12" s="53"/>
      <c r="I12" s="53" t="s">
        <v>20</v>
      </c>
      <c r="J12" s="53"/>
      <c r="K12" s="6">
        <v>45397</v>
      </c>
      <c r="L12" s="40">
        <v>45677</v>
      </c>
      <c r="M12" s="34" t="s">
        <v>326</v>
      </c>
    </row>
  </sheetData>
  <mergeCells count="34">
    <mergeCell ref="A12:B12"/>
    <mergeCell ref="C12:F12"/>
    <mergeCell ref="G12:H12"/>
    <mergeCell ref="I12:J12"/>
    <mergeCell ref="A9:B11"/>
    <mergeCell ref="C9:F9"/>
    <mergeCell ref="G9:H9"/>
    <mergeCell ref="I9:J9"/>
    <mergeCell ref="C10:F10"/>
    <mergeCell ref="G10:H10"/>
    <mergeCell ref="I10:J10"/>
    <mergeCell ref="C11:F11"/>
    <mergeCell ref="G11:H11"/>
    <mergeCell ref="I11:J11"/>
    <mergeCell ref="A5:B5"/>
    <mergeCell ref="C5:F5"/>
    <mergeCell ref="G5:H5"/>
    <mergeCell ref="I5:J5"/>
    <mergeCell ref="A6:B8"/>
    <mergeCell ref="C6:F6"/>
    <mergeCell ref="G6:H6"/>
    <mergeCell ref="I6:J6"/>
    <mergeCell ref="C7:F7"/>
    <mergeCell ref="G7:H7"/>
    <mergeCell ref="I7:J7"/>
    <mergeCell ref="C8:F8"/>
    <mergeCell ref="G8:H8"/>
    <mergeCell ref="I8:J8"/>
    <mergeCell ref="B4:K4"/>
    <mergeCell ref="A1:B1"/>
    <mergeCell ref="C1:J1"/>
    <mergeCell ref="K1:L1"/>
    <mergeCell ref="B2:K2"/>
    <mergeCell ref="B3:K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048572"/>
  <sheetViews>
    <sheetView topLeftCell="I4" workbookViewId="0">
      <selection activeCell="Q6" sqref="Q6"/>
    </sheetView>
  </sheetViews>
  <sheetFormatPr baseColWidth="10" defaultColWidth="11.5703125" defaultRowHeight="15" x14ac:dyDescent="0.25"/>
  <cols>
    <col min="1" max="1" width="13.140625" style="2" customWidth="1"/>
    <col min="2" max="2" width="11.7109375" style="2" customWidth="1"/>
    <col min="3" max="6" width="9.28515625" style="2" customWidth="1"/>
    <col min="7" max="9" width="9.5703125" style="2" customWidth="1"/>
    <col min="10" max="10" width="11.5703125" style="2" customWidth="1"/>
    <col min="11" max="11" width="12.42578125" style="2" customWidth="1"/>
    <col min="12" max="12" width="27.85546875" style="2" customWidth="1"/>
    <col min="13" max="13" width="26.85546875" style="2" customWidth="1"/>
    <col min="14" max="14" width="25.140625" style="2" customWidth="1"/>
    <col min="15" max="16" width="12.5703125" style="2" customWidth="1"/>
    <col min="17" max="17" width="25.28515625" style="2" customWidth="1"/>
    <col min="18" max="16384" width="11.5703125" style="2"/>
  </cols>
  <sheetData>
    <row r="1" spans="1:17 16384:16384" ht="70.150000000000006" customHeight="1" x14ac:dyDescent="0.25">
      <c r="A1" s="48"/>
      <c r="B1" s="48"/>
      <c r="C1" s="49" t="s">
        <v>36</v>
      </c>
      <c r="D1" s="50"/>
      <c r="E1" s="50"/>
      <c r="F1" s="50"/>
      <c r="G1" s="50"/>
      <c r="H1" s="50"/>
      <c r="I1" s="50"/>
      <c r="J1" s="50"/>
      <c r="K1" s="50"/>
      <c r="L1" s="50"/>
      <c r="M1" s="50"/>
      <c r="N1" s="50"/>
      <c r="O1" s="48"/>
      <c r="P1" s="48"/>
      <c r="XFD1" s="1" t="s">
        <v>1</v>
      </c>
    </row>
    <row r="2" spans="1:17 16384:16384" ht="39" customHeight="1" x14ac:dyDescent="0.25">
      <c r="A2" s="3" t="s">
        <v>2</v>
      </c>
      <c r="B2" s="51" t="s">
        <v>37</v>
      </c>
      <c r="C2" s="51"/>
      <c r="D2" s="51"/>
      <c r="E2" s="51"/>
      <c r="F2" s="51"/>
      <c r="G2" s="51"/>
      <c r="H2" s="51"/>
      <c r="I2" s="51"/>
      <c r="J2" s="51"/>
      <c r="K2" s="51"/>
      <c r="L2" s="51"/>
      <c r="M2" s="51"/>
      <c r="N2" s="51"/>
      <c r="O2" s="51"/>
      <c r="P2" s="55"/>
    </row>
    <row r="3" spans="1:17 16384:16384" ht="39" customHeight="1" x14ac:dyDescent="0.25">
      <c r="A3" s="3" t="s">
        <v>4</v>
      </c>
      <c r="B3" s="51" t="s">
        <v>38</v>
      </c>
      <c r="C3" s="51"/>
      <c r="D3" s="51"/>
      <c r="E3" s="51"/>
      <c r="F3" s="51"/>
      <c r="G3" s="51"/>
      <c r="H3" s="51"/>
      <c r="I3" s="51"/>
      <c r="J3" s="51"/>
      <c r="K3" s="51"/>
      <c r="L3" s="51"/>
      <c r="M3" s="51"/>
      <c r="N3" s="51"/>
      <c r="O3" s="51"/>
      <c r="P3" s="56"/>
    </row>
    <row r="4" spans="1:17 16384:16384" ht="39" customHeight="1" x14ac:dyDescent="0.25">
      <c r="A4" s="7" t="s">
        <v>6</v>
      </c>
      <c r="B4" s="45" t="s">
        <v>39</v>
      </c>
      <c r="C4" s="46"/>
      <c r="D4" s="46"/>
      <c r="E4" s="46"/>
      <c r="F4" s="46"/>
      <c r="G4" s="46"/>
      <c r="H4" s="46"/>
      <c r="I4" s="46"/>
      <c r="J4" s="46"/>
      <c r="K4" s="46"/>
      <c r="L4" s="46"/>
      <c r="M4" s="46"/>
      <c r="N4" s="46"/>
      <c r="O4" s="47"/>
      <c r="P4" s="57"/>
    </row>
    <row r="5" spans="1:17 16384:16384" s="8" customFormat="1" ht="48.6" customHeight="1" x14ac:dyDescent="0.25">
      <c r="A5" s="65" t="s">
        <v>40</v>
      </c>
      <c r="B5" s="65"/>
      <c r="C5" s="65" t="s">
        <v>41</v>
      </c>
      <c r="D5" s="65"/>
      <c r="E5" s="65" t="s">
        <v>42</v>
      </c>
      <c r="F5" s="65"/>
      <c r="G5" s="65" t="s">
        <v>43</v>
      </c>
      <c r="H5" s="65"/>
      <c r="I5" s="65"/>
      <c r="J5" s="65" t="s">
        <v>44</v>
      </c>
      <c r="K5" s="65"/>
      <c r="L5" s="4" t="s">
        <v>45</v>
      </c>
      <c r="M5" s="4" t="s">
        <v>46</v>
      </c>
      <c r="N5" s="4" t="s">
        <v>11</v>
      </c>
      <c r="O5" s="4" t="s">
        <v>47</v>
      </c>
      <c r="P5" s="4" t="s">
        <v>13</v>
      </c>
      <c r="Q5" s="4" t="s">
        <v>304</v>
      </c>
    </row>
    <row r="6" spans="1:17 16384:16384" ht="139.5" customHeight="1" x14ac:dyDescent="0.25">
      <c r="A6" s="58" t="s">
        <v>48</v>
      </c>
      <c r="B6" s="59"/>
      <c r="C6" s="60" t="s">
        <v>49</v>
      </c>
      <c r="D6" s="61"/>
      <c r="E6" s="60" t="s">
        <v>50</v>
      </c>
      <c r="F6" s="61"/>
      <c r="G6" s="62" t="s">
        <v>51</v>
      </c>
      <c r="H6" s="63"/>
      <c r="I6" s="64"/>
      <c r="J6" s="60" t="s">
        <v>52</v>
      </c>
      <c r="K6" s="61"/>
      <c r="L6" s="9" t="s">
        <v>53</v>
      </c>
      <c r="M6" s="9" t="s">
        <v>54</v>
      </c>
      <c r="N6" s="10" t="s">
        <v>55</v>
      </c>
      <c r="O6" s="6">
        <v>45323</v>
      </c>
      <c r="P6" s="6">
        <v>45626</v>
      </c>
      <c r="Q6" s="32" t="s">
        <v>320</v>
      </c>
    </row>
    <row r="1048569" spans="5:5" ht="60" x14ac:dyDescent="0.25">
      <c r="E1048569" s="11" t="s">
        <v>56</v>
      </c>
    </row>
    <row r="1048570" spans="5:5" ht="60" x14ac:dyDescent="0.25">
      <c r="E1048570" s="11" t="s">
        <v>57</v>
      </c>
    </row>
    <row r="1048571" spans="5:5" ht="60" x14ac:dyDescent="0.25">
      <c r="E1048571" s="11" t="s">
        <v>58</v>
      </c>
    </row>
    <row r="1048572" spans="5:5" ht="60" x14ac:dyDescent="0.25">
      <c r="E1048572" s="11" t="s">
        <v>50</v>
      </c>
    </row>
  </sheetData>
  <mergeCells count="17">
    <mergeCell ref="A5:B5"/>
    <mergeCell ref="C5:D5"/>
    <mergeCell ref="E5:F5"/>
    <mergeCell ref="G5:I5"/>
    <mergeCell ref="J5:K5"/>
    <mergeCell ref="A6:B6"/>
    <mergeCell ref="C6:D6"/>
    <mergeCell ref="E6:F6"/>
    <mergeCell ref="G6:I6"/>
    <mergeCell ref="J6:K6"/>
    <mergeCell ref="A1:B1"/>
    <mergeCell ref="C1:N1"/>
    <mergeCell ref="O1:P1"/>
    <mergeCell ref="B2:O2"/>
    <mergeCell ref="P2:P4"/>
    <mergeCell ref="B3:O3"/>
    <mergeCell ref="B4:O4"/>
  </mergeCells>
  <dataValidations count="1">
    <dataValidation type="list" allowBlank="1" showInputMessage="1" showErrorMessage="1" sqref="E6:F6" xr:uid="{00000000-0002-0000-0100-000000000000}">
      <formula1>$E$1048569:$E$1048572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1"/>
  <sheetViews>
    <sheetView topLeftCell="A2" workbookViewId="0">
      <selection activeCell="C7" sqref="C7:F7"/>
    </sheetView>
  </sheetViews>
  <sheetFormatPr baseColWidth="10" defaultColWidth="11.5703125" defaultRowHeight="15" x14ac:dyDescent="0.25"/>
  <cols>
    <col min="1" max="1" width="15" style="2" customWidth="1"/>
    <col min="2" max="2" width="8.42578125" style="2" customWidth="1"/>
    <col min="3" max="4" width="10.85546875" style="2" customWidth="1"/>
    <col min="5" max="5" width="11" style="2" customWidth="1"/>
    <col min="6" max="6" width="10.85546875" style="2" customWidth="1"/>
    <col min="7" max="7" width="11.85546875" style="2" customWidth="1"/>
    <col min="8" max="8" width="10.5703125" style="2" customWidth="1"/>
    <col min="9" max="9" width="11.7109375" style="2" customWidth="1"/>
    <col min="10" max="10" width="8.5703125" style="2" customWidth="1"/>
    <col min="11" max="12" width="12.5703125" style="2" customWidth="1"/>
    <col min="13" max="13" width="52" style="11" customWidth="1"/>
    <col min="14" max="15" width="11.5703125" style="41"/>
    <col min="16" max="16384" width="11.5703125" style="2"/>
  </cols>
  <sheetData>
    <row r="1" spans="1:15 16384:16384" ht="70.150000000000006" customHeight="1" x14ac:dyDescent="0.25">
      <c r="A1" s="48"/>
      <c r="B1" s="48"/>
      <c r="C1" s="49" t="s">
        <v>59</v>
      </c>
      <c r="D1" s="50"/>
      <c r="E1" s="50"/>
      <c r="F1" s="50"/>
      <c r="G1" s="50"/>
      <c r="H1" s="50"/>
      <c r="I1" s="50"/>
      <c r="J1" s="50"/>
      <c r="K1" s="48"/>
      <c r="L1" s="48"/>
      <c r="XFD1" s="1" t="s">
        <v>1</v>
      </c>
    </row>
    <row r="2" spans="1:15 16384:16384" ht="42.75" customHeight="1" x14ac:dyDescent="0.25">
      <c r="A2" s="3" t="s">
        <v>2</v>
      </c>
      <c r="B2" s="51" t="s">
        <v>3</v>
      </c>
      <c r="C2" s="51"/>
      <c r="D2" s="51"/>
      <c r="E2" s="51"/>
      <c r="F2" s="51"/>
      <c r="G2" s="51"/>
      <c r="H2" s="51"/>
      <c r="I2" s="51"/>
      <c r="J2" s="51"/>
      <c r="K2" s="51"/>
      <c r="L2" s="55"/>
    </row>
    <row r="3" spans="1:15 16384:16384" ht="42.75" customHeight="1" x14ac:dyDescent="0.25">
      <c r="A3" s="3" t="s">
        <v>4</v>
      </c>
      <c r="B3" s="51" t="s">
        <v>60</v>
      </c>
      <c r="C3" s="51"/>
      <c r="D3" s="51"/>
      <c r="E3" s="51"/>
      <c r="F3" s="51"/>
      <c r="G3" s="51"/>
      <c r="H3" s="51"/>
      <c r="I3" s="51"/>
      <c r="J3" s="51"/>
      <c r="K3" s="51"/>
      <c r="L3" s="56"/>
    </row>
    <row r="4" spans="1:15 16384:16384" ht="42.75" customHeight="1" x14ac:dyDescent="0.25">
      <c r="A4" s="3" t="s">
        <v>6</v>
      </c>
      <c r="B4" s="58" t="s">
        <v>61</v>
      </c>
      <c r="C4" s="66"/>
      <c r="D4" s="66"/>
      <c r="E4" s="66"/>
      <c r="F4" s="66"/>
      <c r="G4" s="66"/>
      <c r="H4" s="66"/>
      <c r="I4" s="66"/>
      <c r="J4" s="66"/>
      <c r="K4" s="59"/>
      <c r="L4" s="57"/>
    </row>
    <row r="5" spans="1:15 16384:16384" s="5" customFormat="1" ht="30.6" customHeight="1" x14ac:dyDescent="0.25">
      <c r="A5" s="67" t="s">
        <v>8</v>
      </c>
      <c r="B5" s="68"/>
      <c r="C5" s="67" t="s">
        <v>9</v>
      </c>
      <c r="D5" s="69"/>
      <c r="E5" s="69"/>
      <c r="F5" s="68"/>
      <c r="G5" s="67" t="s">
        <v>10</v>
      </c>
      <c r="H5" s="68"/>
      <c r="I5" s="67" t="s">
        <v>11</v>
      </c>
      <c r="J5" s="68"/>
      <c r="K5" s="4" t="s">
        <v>12</v>
      </c>
      <c r="L5" s="4" t="s">
        <v>13</v>
      </c>
      <c r="M5" s="4" t="s">
        <v>304</v>
      </c>
      <c r="N5" s="39"/>
      <c r="O5" s="39"/>
    </row>
    <row r="6" spans="1:15 16384:16384" ht="86.25" customHeight="1" x14ac:dyDescent="0.25">
      <c r="A6" s="70" t="s">
        <v>62</v>
      </c>
      <c r="B6" s="71"/>
      <c r="C6" s="74" t="s">
        <v>63</v>
      </c>
      <c r="D6" s="75"/>
      <c r="E6" s="75"/>
      <c r="F6" s="76"/>
      <c r="G6" s="60" t="s">
        <v>64</v>
      </c>
      <c r="H6" s="61"/>
      <c r="I6" s="60" t="s">
        <v>65</v>
      </c>
      <c r="J6" s="61"/>
      <c r="K6" s="6">
        <v>45323</v>
      </c>
      <c r="L6" s="33">
        <v>45473</v>
      </c>
      <c r="M6" s="32" t="s">
        <v>307</v>
      </c>
    </row>
    <row r="7" spans="1:15 16384:16384" ht="86.25" customHeight="1" x14ac:dyDescent="0.25">
      <c r="A7" s="72"/>
      <c r="B7" s="73"/>
      <c r="C7" s="74" t="s">
        <v>66</v>
      </c>
      <c r="D7" s="75"/>
      <c r="E7" s="75"/>
      <c r="F7" s="76"/>
      <c r="G7" s="60" t="s">
        <v>67</v>
      </c>
      <c r="H7" s="61"/>
      <c r="I7" s="60" t="s">
        <v>65</v>
      </c>
      <c r="J7" s="61"/>
      <c r="K7" s="6">
        <v>45566</v>
      </c>
      <c r="L7" s="6">
        <v>45626</v>
      </c>
      <c r="M7" s="32" t="s">
        <v>308</v>
      </c>
    </row>
    <row r="8" spans="1:15 16384:16384" ht="248.45" customHeight="1" x14ac:dyDescent="0.25">
      <c r="A8" s="70" t="s">
        <v>68</v>
      </c>
      <c r="B8" s="71"/>
      <c r="C8" s="74" t="s">
        <v>69</v>
      </c>
      <c r="D8" s="75"/>
      <c r="E8" s="75"/>
      <c r="F8" s="76"/>
      <c r="G8" s="60" t="s">
        <v>70</v>
      </c>
      <c r="H8" s="61"/>
      <c r="I8" s="60" t="s">
        <v>65</v>
      </c>
      <c r="J8" s="61"/>
      <c r="K8" s="6">
        <v>45566</v>
      </c>
      <c r="L8" s="6">
        <v>45626</v>
      </c>
      <c r="M8" s="32" t="s">
        <v>309</v>
      </c>
    </row>
    <row r="9" spans="1:15 16384:16384" ht="140.44999999999999" customHeight="1" x14ac:dyDescent="0.25">
      <c r="A9" s="72"/>
      <c r="B9" s="73"/>
      <c r="C9" s="74" t="s">
        <v>71</v>
      </c>
      <c r="D9" s="75"/>
      <c r="E9" s="75"/>
      <c r="F9" s="76"/>
      <c r="G9" s="60" t="s">
        <v>72</v>
      </c>
      <c r="H9" s="61"/>
      <c r="I9" s="60" t="s">
        <v>23</v>
      </c>
      <c r="J9" s="61"/>
      <c r="K9" s="6">
        <v>45566</v>
      </c>
      <c r="L9" s="6">
        <v>45657</v>
      </c>
      <c r="M9" s="32" t="s">
        <v>310</v>
      </c>
    </row>
    <row r="10" spans="1:15 16384:16384" ht="90" x14ac:dyDescent="0.25">
      <c r="A10" s="70" t="s">
        <v>73</v>
      </c>
      <c r="B10" s="71"/>
      <c r="C10" s="74" t="s">
        <v>74</v>
      </c>
      <c r="D10" s="75"/>
      <c r="E10" s="75"/>
      <c r="F10" s="76"/>
      <c r="G10" s="60" t="s">
        <v>75</v>
      </c>
      <c r="H10" s="61"/>
      <c r="I10" s="60" t="s">
        <v>76</v>
      </c>
      <c r="J10" s="61"/>
      <c r="K10" s="6">
        <v>45566</v>
      </c>
      <c r="L10" s="6">
        <v>45657</v>
      </c>
      <c r="M10" s="32" t="s">
        <v>311</v>
      </c>
    </row>
    <row r="11" spans="1:15 16384:16384" ht="78" customHeight="1" x14ac:dyDescent="0.25">
      <c r="A11" s="72"/>
      <c r="B11" s="73"/>
      <c r="C11" s="74" t="s">
        <v>77</v>
      </c>
      <c r="D11" s="75"/>
      <c r="E11" s="75"/>
      <c r="F11" s="76"/>
      <c r="G11" s="60" t="s">
        <v>78</v>
      </c>
      <c r="H11" s="61"/>
      <c r="I11" s="60" t="s">
        <v>20</v>
      </c>
      <c r="J11" s="61"/>
      <c r="K11" s="6">
        <v>45566</v>
      </c>
      <c r="L11" s="6">
        <v>45677</v>
      </c>
      <c r="M11" s="32" t="s">
        <v>341</v>
      </c>
    </row>
  </sheetData>
  <mergeCells count="32">
    <mergeCell ref="A8:B9"/>
    <mergeCell ref="C8:F8"/>
    <mergeCell ref="I8:J8"/>
    <mergeCell ref="C9:F9"/>
    <mergeCell ref="I9:J9"/>
    <mergeCell ref="G8:H8"/>
    <mergeCell ref="G9:H9"/>
    <mergeCell ref="A10:B11"/>
    <mergeCell ref="C10:F10"/>
    <mergeCell ref="I10:J10"/>
    <mergeCell ref="C11:F11"/>
    <mergeCell ref="I11:J11"/>
    <mergeCell ref="G10:H10"/>
    <mergeCell ref="G11:H11"/>
    <mergeCell ref="A5:B5"/>
    <mergeCell ref="C5:F5"/>
    <mergeCell ref="G5:H5"/>
    <mergeCell ref="I5:J5"/>
    <mergeCell ref="A6:B7"/>
    <mergeCell ref="C6:F6"/>
    <mergeCell ref="I6:J6"/>
    <mergeCell ref="C7:F7"/>
    <mergeCell ref="I7:J7"/>
    <mergeCell ref="G6:H6"/>
    <mergeCell ref="G7:H7"/>
    <mergeCell ref="A1:B1"/>
    <mergeCell ref="C1:J1"/>
    <mergeCell ref="K1:L1"/>
    <mergeCell ref="B2:K2"/>
    <mergeCell ref="L2:L4"/>
    <mergeCell ref="B3:K3"/>
    <mergeCell ref="B4:K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1"/>
  <sheetViews>
    <sheetView showGridLines="0" zoomScale="70" zoomScaleNormal="70" workbookViewId="0">
      <selection activeCell="K6" sqref="K6"/>
    </sheetView>
  </sheetViews>
  <sheetFormatPr baseColWidth="10" defaultColWidth="11.5703125" defaultRowHeight="15" x14ac:dyDescent="0.25"/>
  <cols>
    <col min="1" max="1" width="15.85546875" style="2" customWidth="1"/>
    <col min="2" max="2" width="10.140625" style="2" customWidth="1"/>
    <col min="3" max="3" width="10.85546875" style="2" customWidth="1"/>
    <col min="4" max="5" width="9.5703125" style="2" customWidth="1"/>
    <col min="6" max="6" width="8" style="2" customWidth="1"/>
    <col min="7" max="7" width="11.5703125" style="2" customWidth="1"/>
    <col min="8" max="9" width="11.7109375" style="2" customWidth="1"/>
    <col min="10" max="10" width="8.42578125" style="2" customWidth="1"/>
    <col min="11" max="12" width="12.5703125" style="2" customWidth="1"/>
    <col min="13" max="13" width="42.140625" style="2" customWidth="1"/>
    <col min="14" max="14" width="47.42578125" style="41" customWidth="1"/>
    <col min="15" max="15" width="11.5703125" style="41"/>
    <col min="16" max="16384" width="11.5703125" style="2"/>
  </cols>
  <sheetData>
    <row r="1" spans="1:15 16384:16384" ht="70.150000000000006" customHeight="1" x14ac:dyDescent="0.25">
      <c r="A1" s="48"/>
      <c r="B1" s="48"/>
      <c r="C1" s="49" t="s">
        <v>79</v>
      </c>
      <c r="D1" s="50"/>
      <c r="E1" s="50"/>
      <c r="F1" s="50"/>
      <c r="G1" s="50"/>
      <c r="H1" s="50"/>
      <c r="I1" s="50"/>
      <c r="J1" s="50"/>
      <c r="K1" s="48"/>
      <c r="L1" s="48"/>
      <c r="XFD1" s="1" t="s">
        <v>1</v>
      </c>
    </row>
    <row r="2" spans="1:15 16384:16384" ht="50.25" customHeight="1" x14ac:dyDescent="0.25">
      <c r="A2" s="3" t="s">
        <v>2</v>
      </c>
      <c r="B2" s="58" t="s">
        <v>80</v>
      </c>
      <c r="C2" s="66"/>
      <c r="D2" s="66"/>
      <c r="E2" s="66"/>
      <c r="F2" s="66"/>
      <c r="G2" s="66"/>
      <c r="H2" s="66"/>
      <c r="I2" s="66"/>
      <c r="J2" s="66"/>
      <c r="K2" s="59"/>
      <c r="L2" s="55"/>
    </row>
    <row r="3" spans="1:15 16384:16384" ht="50.25" customHeight="1" x14ac:dyDescent="0.25">
      <c r="A3" s="3" t="s">
        <v>4</v>
      </c>
      <c r="B3" s="51" t="s">
        <v>81</v>
      </c>
      <c r="C3" s="51"/>
      <c r="D3" s="51"/>
      <c r="E3" s="51"/>
      <c r="F3" s="51"/>
      <c r="G3" s="51"/>
      <c r="H3" s="51"/>
      <c r="I3" s="51"/>
      <c r="J3" s="51"/>
      <c r="K3" s="51"/>
      <c r="L3" s="56"/>
    </row>
    <row r="4" spans="1:15 16384:16384" ht="50.25" customHeight="1" x14ac:dyDescent="0.25">
      <c r="A4" s="3" t="s">
        <v>6</v>
      </c>
      <c r="B4" s="58" t="s">
        <v>82</v>
      </c>
      <c r="C4" s="66"/>
      <c r="D4" s="66"/>
      <c r="E4" s="66"/>
      <c r="F4" s="66"/>
      <c r="G4" s="66"/>
      <c r="H4" s="66"/>
      <c r="I4" s="66"/>
      <c r="J4" s="66"/>
      <c r="K4" s="59"/>
      <c r="L4" s="57"/>
    </row>
    <row r="5" spans="1:15 16384:16384" s="5" customFormat="1" ht="30.6" customHeight="1" x14ac:dyDescent="0.25">
      <c r="A5" s="52" t="s">
        <v>8</v>
      </c>
      <c r="B5" s="52"/>
      <c r="C5" s="52" t="s">
        <v>9</v>
      </c>
      <c r="D5" s="52"/>
      <c r="E5" s="52"/>
      <c r="F5" s="52"/>
      <c r="G5" s="52" t="s">
        <v>10</v>
      </c>
      <c r="H5" s="52"/>
      <c r="I5" s="52" t="s">
        <v>11</v>
      </c>
      <c r="J5" s="52"/>
      <c r="K5" s="4" t="s">
        <v>12</v>
      </c>
      <c r="L5" s="4" t="s">
        <v>13</v>
      </c>
      <c r="M5" s="4" t="s">
        <v>304</v>
      </c>
      <c r="N5" s="39"/>
      <c r="O5" s="39"/>
    </row>
    <row r="6" spans="1:15 16384:16384" ht="195" customHeight="1" x14ac:dyDescent="0.25">
      <c r="A6" s="53" t="s">
        <v>83</v>
      </c>
      <c r="B6" s="53"/>
      <c r="C6" s="53" t="s">
        <v>84</v>
      </c>
      <c r="D6" s="53"/>
      <c r="E6" s="53"/>
      <c r="F6" s="53"/>
      <c r="G6" s="51" t="s">
        <v>85</v>
      </c>
      <c r="H6" s="51"/>
      <c r="I6" s="53" t="s">
        <v>23</v>
      </c>
      <c r="J6" s="53"/>
      <c r="K6" s="6">
        <v>45323</v>
      </c>
      <c r="L6" s="6">
        <v>45504</v>
      </c>
      <c r="M6" s="32" t="s">
        <v>317</v>
      </c>
    </row>
    <row r="7" spans="1:15 16384:16384" ht="105" customHeight="1" x14ac:dyDescent="0.25">
      <c r="A7" s="53"/>
      <c r="B7" s="53"/>
      <c r="C7" s="53" t="s">
        <v>86</v>
      </c>
      <c r="D7" s="53"/>
      <c r="E7" s="53"/>
      <c r="F7" s="53"/>
      <c r="G7" s="51" t="s">
        <v>87</v>
      </c>
      <c r="H7" s="51"/>
      <c r="I7" s="53" t="s">
        <v>88</v>
      </c>
      <c r="J7" s="53"/>
      <c r="K7" s="6">
        <v>45292</v>
      </c>
      <c r="L7" s="6">
        <v>45657</v>
      </c>
      <c r="M7" s="32" t="s">
        <v>327</v>
      </c>
    </row>
    <row r="8" spans="1:15 16384:16384" ht="174" customHeight="1" x14ac:dyDescent="0.25">
      <c r="A8" s="53" t="s">
        <v>89</v>
      </c>
      <c r="B8" s="53"/>
      <c r="C8" s="53" t="s">
        <v>90</v>
      </c>
      <c r="D8" s="53"/>
      <c r="E8" s="53"/>
      <c r="F8" s="53"/>
      <c r="G8" s="51" t="s">
        <v>91</v>
      </c>
      <c r="H8" s="51"/>
      <c r="I8" s="53" t="s">
        <v>92</v>
      </c>
      <c r="J8" s="53"/>
      <c r="K8" s="6">
        <v>45323</v>
      </c>
      <c r="L8" s="6">
        <v>45535</v>
      </c>
      <c r="M8" s="32" t="s">
        <v>295</v>
      </c>
      <c r="O8" s="42"/>
    </row>
    <row r="9" spans="1:15 16384:16384" ht="84.75" customHeight="1" x14ac:dyDescent="0.25">
      <c r="A9" s="53"/>
      <c r="B9" s="53"/>
      <c r="C9" s="53" t="s">
        <v>93</v>
      </c>
      <c r="D9" s="53"/>
      <c r="E9" s="53"/>
      <c r="F9" s="53"/>
      <c r="G9" s="51" t="s">
        <v>94</v>
      </c>
      <c r="H9" s="51"/>
      <c r="I9" s="53" t="s">
        <v>92</v>
      </c>
      <c r="J9" s="53"/>
      <c r="K9" s="6">
        <v>45323</v>
      </c>
      <c r="L9" s="6">
        <v>45657</v>
      </c>
      <c r="M9" s="32" t="s">
        <v>297</v>
      </c>
      <c r="N9" s="43"/>
      <c r="O9" s="43"/>
    </row>
    <row r="10" spans="1:15 16384:16384" ht="91.5" customHeight="1" x14ac:dyDescent="0.25">
      <c r="A10" s="77" t="s">
        <v>95</v>
      </c>
      <c r="B10" s="77"/>
      <c r="C10" s="53" t="s">
        <v>96</v>
      </c>
      <c r="D10" s="53"/>
      <c r="E10" s="53"/>
      <c r="F10" s="53"/>
      <c r="G10" s="51" t="s">
        <v>97</v>
      </c>
      <c r="H10" s="51"/>
      <c r="I10" s="53" t="s">
        <v>20</v>
      </c>
      <c r="J10" s="53"/>
      <c r="K10" s="6">
        <v>45504</v>
      </c>
      <c r="L10" s="6">
        <v>45322</v>
      </c>
      <c r="M10" s="32" t="s">
        <v>328</v>
      </c>
    </row>
    <row r="11" spans="1:15 16384:16384" ht="180" x14ac:dyDescent="0.25">
      <c r="A11" s="77" t="s">
        <v>98</v>
      </c>
      <c r="B11" s="77"/>
      <c r="C11" s="53" t="s">
        <v>99</v>
      </c>
      <c r="D11" s="53"/>
      <c r="E11" s="53"/>
      <c r="F11" s="53"/>
      <c r="G11" s="51" t="s">
        <v>100</v>
      </c>
      <c r="H11" s="51"/>
      <c r="I11" s="53" t="s">
        <v>23</v>
      </c>
      <c r="J11" s="53"/>
      <c r="K11" s="6">
        <v>45323</v>
      </c>
      <c r="L11" s="6">
        <v>45657</v>
      </c>
      <c r="M11" s="32" t="s">
        <v>316</v>
      </c>
    </row>
  </sheetData>
  <mergeCells count="33">
    <mergeCell ref="A10:B10"/>
    <mergeCell ref="C10:F10"/>
    <mergeCell ref="G10:H10"/>
    <mergeCell ref="I10:J10"/>
    <mergeCell ref="A11:B11"/>
    <mergeCell ref="C11:F11"/>
    <mergeCell ref="G11:H11"/>
    <mergeCell ref="I11:J11"/>
    <mergeCell ref="A8:B9"/>
    <mergeCell ref="C8:F8"/>
    <mergeCell ref="G8:H8"/>
    <mergeCell ref="I8:J8"/>
    <mergeCell ref="C9:F9"/>
    <mergeCell ref="G9:H9"/>
    <mergeCell ref="I9:J9"/>
    <mergeCell ref="A5:B5"/>
    <mergeCell ref="C5:F5"/>
    <mergeCell ref="G5:H5"/>
    <mergeCell ref="I5:J5"/>
    <mergeCell ref="A6:B7"/>
    <mergeCell ref="C6:F6"/>
    <mergeCell ref="G6:H6"/>
    <mergeCell ref="I6:J6"/>
    <mergeCell ref="C7:F7"/>
    <mergeCell ref="G7:H7"/>
    <mergeCell ref="I7:J7"/>
    <mergeCell ref="A1:B1"/>
    <mergeCell ref="C1:J1"/>
    <mergeCell ref="K1:L1"/>
    <mergeCell ref="B2:K2"/>
    <mergeCell ref="L2:L4"/>
    <mergeCell ref="B3:K3"/>
    <mergeCell ref="B4:K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3"/>
  <sheetViews>
    <sheetView topLeftCell="A12" workbookViewId="0">
      <selection activeCell="M7" sqref="M7"/>
    </sheetView>
  </sheetViews>
  <sheetFormatPr baseColWidth="10" defaultColWidth="11.5703125" defaultRowHeight="15" x14ac:dyDescent="0.25"/>
  <cols>
    <col min="1" max="1" width="14.42578125" style="2" customWidth="1"/>
    <col min="2" max="6" width="9.28515625" style="2" customWidth="1"/>
    <col min="7" max="7" width="11.5703125" style="2" customWidth="1"/>
    <col min="8" max="8" width="11.140625" style="2" customWidth="1"/>
    <col min="9" max="9" width="11.7109375" style="2" customWidth="1"/>
    <col min="10" max="10" width="13.85546875" style="2" customWidth="1"/>
    <col min="11" max="12" width="11.5703125" style="2" customWidth="1"/>
    <col min="13" max="13" width="33.85546875" style="11" customWidth="1"/>
    <col min="14" max="16384" width="11.5703125" style="2"/>
  </cols>
  <sheetData>
    <row r="1" spans="1:13 16384:16384" ht="70.150000000000006" customHeight="1" x14ac:dyDescent="0.25">
      <c r="A1" s="48"/>
      <c r="B1" s="48"/>
      <c r="C1" s="49" t="s">
        <v>101</v>
      </c>
      <c r="D1" s="50"/>
      <c r="E1" s="50"/>
      <c r="F1" s="50"/>
      <c r="G1" s="50"/>
      <c r="H1" s="50"/>
      <c r="I1" s="50"/>
      <c r="J1" s="50"/>
      <c r="K1" s="48"/>
      <c r="L1" s="48"/>
      <c r="XFD1" s="1" t="s">
        <v>1</v>
      </c>
    </row>
    <row r="2" spans="1:13 16384:16384" ht="52.5" customHeight="1" x14ac:dyDescent="0.25">
      <c r="A2" s="3" t="s">
        <v>2</v>
      </c>
      <c r="B2" s="51" t="s">
        <v>102</v>
      </c>
      <c r="C2" s="51"/>
      <c r="D2" s="51"/>
      <c r="E2" s="51"/>
      <c r="F2" s="51"/>
      <c r="G2" s="51"/>
      <c r="H2" s="51"/>
      <c r="I2" s="51"/>
      <c r="J2" s="51"/>
      <c r="K2" s="51"/>
      <c r="L2" s="55" t="s">
        <v>294</v>
      </c>
    </row>
    <row r="3" spans="1:13 16384:16384" ht="52.5" customHeight="1" x14ac:dyDescent="0.25">
      <c r="A3" s="3" t="s">
        <v>4</v>
      </c>
      <c r="B3" s="51" t="s">
        <v>103</v>
      </c>
      <c r="C3" s="51"/>
      <c r="D3" s="51"/>
      <c r="E3" s="51"/>
      <c r="F3" s="51"/>
      <c r="G3" s="51"/>
      <c r="H3" s="51"/>
      <c r="I3" s="51"/>
      <c r="J3" s="51"/>
      <c r="K3" s="51"/>
      <c r="L3" s="56"/>
    </row>
    <row r="4" spans="1:13 16384:16384" ht="54" customHeight="1" x14ac:dyDescent="0.25">
      <c r="A4" s="3" t="s">
        <v>6</v>
      </c>
      <c r="B4" s="58" t="s">
        <v>104</v>
      </c>
      <c r="C4" s="66"/>
      <c r="D4" s="66"/>
      <c r="E4" s="66"/>
      <c r="F4" s="66"/>
      <c r="G4" s="66"/>
      <c r="H4" s="66"/>
      <c r="I4" s="66"/>
      <c r="J4" s="66"/>
      <c r="K4" s="59"/>
      <c r="L4" s="57"/>
    </row>
    <row r="5" spans="1:13 16384:16384" s="5" customFormat="1" ht="30.6" customHeight="1" x14ac:dyDescent="0.25">
      <c r="A5" s="52" t="s">
        <v>8</v>
      </c>
      <c r="B5" s="52"/>
      <c r="C5" s="52" t="s">
        <v>9</v>
      </c>
      <c r="D5" s="52"/>
      <c r="E5" s="52"/>
      <c r="F5" s="52"/>
      <c r="G5" s="52" t="s">
        <v>10</v>
      </c>
      <c r="H5" s="52"/>
      <c r="I5" s="52" t="s">
        <v>11</v>
      </c>
      <c r="J5" s="52"/>
      <c r="K5" s="4" t="s">
        <v>12</v>
      </c>
      <c r="L5" s="4" t="s">
        <v>13</v>
      </c>
      <c r="M5" s="4" t="s">
        <v>304</v>
      </c>
    </row>
    <row r="6" spans="1:13 16384:16384" ht="71.25" customHeight="1" x14ac:dyDescent="0.25">
      <c r="A6" s="53" t="s">
        <v>105</v>
      </c>
      <c r="B6" s="53"/>
      <c r="C6" s="53" t="s">
        <v>106</v>
      </c>
      <c r="D6" s="53"/>
      <c r="E6" s="53"/>
      <c r="F6" s="53"/>
      <c r="G6" s="53" t="s">
        <v>107</v>
      </c>
      <c r="H6" s="53"/>
      <c r="I6" s="53" t="s">
        <v>108</v>
      </c>
      <c r="J6" s="53"/>
      <c r="K6" s="6">
        <v>45292</v>
      </c>
      <c r="L6" s="6">
        <v>45322</v>
      </c>
      <c r="M6" s="32" t="s">
        <v>323</v>
      </c>
    </row>
    <row r="7" spans="1:13 16384:16384" ht="71.25" customHeight="1" x14ac:dyDescent="0.25">
      <c r="A7" s="53"/>
      <c r="B7" s="53"/>
      <c r="C7" s="53" t="s">
        <v>109</v>
      </c>
      <c r="D7" s="53"/>
      <c r="E7" s="53"/>
      <c r="F7" s="53"/>
      <c r="G7" s="53" t="s">
        <v>110</v>
      </c>
      <c r="H7" s="53"/>
      <c r="I7" s="53" t="s">
        <v>20</v>
      </c>
      <c r="J7" s="53"/>
      <c r="K7" s="6">
        <v>45292</v>
      </c>
      <c r="L7" s="6">
        <v>45322</v>
      </c>
      <c r="M7" s="32" t="s">
        <v>324</v>
      </c>
    </row>
    <row r="8" spans="1:13 16384:16384" ht="82.5" customHeight="1" x14ac:dyDescent="0.25">
      <c r="A8" s="53"/>
      <c r="B8" s="53"/>
      <c r="C8" s="53" t="s">
        <v>111</v>
      </c>
      <c r="D8" s="53"/>
      <c r="E8" s="53"/>
      <c r="F8" s="53"/>
      <c r="G8" s="53" t="s">
        <v>112</v>
      </c>
      <c r="H8" s="53"/>
      <c r="I8" s="53" t="s">
        <v>113</v>
      </c>
      <c r="J8" s="53"/>
      <c r="K8" s="6">
        <v>45292</v>
      </c>
      <c r="L8" s="6">
        <v>45688</v>
      </c>
      <c r="M8" s="32" t="s">
        <v>337</v>
      </c>
    </row>
    <row r="9" spans="1:13 16384:16384" ht="93" customHeight="1" x14ac:dyDescent="0.25">
      <c r="A9" s="53"/>
      <c r="B9" s="53"/>
      <c r="C9" s="53" t="s">
        <v>114</v>
      </c>
      <c r="D9" s="53"/>
      <c r="E9" s="53"/>
      <c r="F9" s="53"/>
      <c r="G9" s="53" t="s">
        <v>115</v>
      </c>
      <c r="H9" s="53"/>
      <c r="I9" s="53" t="s">
        <v>108</v>
      </c>
      <c r="J9" s="53"/>
      <c r="K9" s="6">
        <v>45292</v>
      </c>
      <c r="L9" s="6">
        <v>45688</v>
      </c>
      <c r="M9" s="32" t="s">
        <v>325</v>
      </c>
    </row>
    <row r="10" spans="1:13 16384:16384" ht="73.900000000000006" customHeight="1" x14ac:dyDescent="0.25">
      <c r="A10" s="53" t="s">
        <v>116</v>
      </c>
      <c r="B10" s="53"/>
      <c r="C10" s="53" t="s">
        <v>117</v>
      </c>
      <c r="D10" s="53"/>
      <c r="E10" s="53"/>
      <c r="F10" s="53"/>
      <c r="G10" s="53" t="s">
        <v>118</v>
      </c>
      <c r="H10" s="53"/>
      <c r="I10" s="53" t="s">
        <v>23</v>
      </c>
      <c r="J10" s="53"/>
      <c r="K10" s="6">
        <v>45292</v>
      </c>
      <c r="L10" s="6">
        <v>45657</v>
      </c>
      <c r="M10" s="32" t="s">
        <v>321</v>
      </c>
    </row>
    <row r="11" spans="1:13 16384:16384" ht="72" customHeight="1" x14ac:dyDescent="0.25">
      <c r="A11" s="53" t="s">
        <v>119</v>
      </c>
      <c r="B11" s="53"/>
      <c r="C11" s="53" t="s">
        <v>120</v>
      </c>
      <c r="D11" s="53"/>
      <c r="E11" s="53"/>
      <c r="F11" s="53"/>
      <c r="G11" s="53" t="s">
        <v>121</v>
      </c>
      <c r="H11" s="53"/>
      <c r="I11" s="53" t="s">
        <v>23</v>
      </c>
      <c r="J11" s="53"/>
      <c r="K11" s="6">
        <v>45323</v>
      </c>
      <c r="L11" s="6">
        <v>45657</v>
      </c>
      <c r="M11" s="32"/>
    </row>
    <row r="12" spans="1:13 16384:16384" ht="72" customHeight="1" x14ac:dyDescent="0.25">
      <c r="A12" s="53" t="s">
        <v>122</v>
      </c>
      <c r="B12" s="53"/>
      <c r="C12" s="53" t="s">
        <v>123</v>
      </c>
      <c r="D12" s="53"/>
      <c r="E12" s="53"/>
      <c r="F12" s="53"/>
      <c r="G12" s="53" t="s">
        <v>124</v>
      </c>
      <c r="H12" s="53"/>
      <c r="I12" s="53" t="s">
        <v>23</v>
      </c>
      <c r="J12" s="53"/>
      <c r="K12" s="6">
        <v>45292</v>
      </c>
      <c r="L12" s="6">
        <v>45657</v>
      </c>
      <c r="M12" s="32" t="s">
        <v>338</v>
      </c>
    </row>
    <row r="13" spans="1:13 16384:16384" ht="81.75" customHeight="1" x14ac:dyDescent="0.25">
      <c r="A13" s="53" t="s">
        <v>125</v>
      </c>
      <c r="B13" s="53"/>
      <c r="C13" s="53" t="s">
        <v>96</v>
      </c>
      <c r="D13" s="53"/>
      <c r="E13" s="53"/>
      <c r="F13" s="53"/>
      <c r="G13" s="53" t="s">
        <v>97</v>
      </c>
      <c r="H13" s="53"/>
      <c r="I13" s="53" t="s">
        <v>20</v>
      </c>
      <c r="J13" s="53"/>
      <c r="K13" s="6">
        <v>45474</v>
      </c>
      <c r="L13" s="6">
        <v>45688</v>
      </c>
      <c r="M13" s="32" t="s">
        <v>339</v>
      </c>
    </row>
  </sheetData>
  <mergeCells count="40">
    <mergeCell ref="A13:B13"/>
    <mergeCell ref="C13:F13"/>
    <mergeCell ref="G13:H13"/>
    <mergeCell ref="I13:J13"/>
    <mergeCell ref="A11:B11"/>
    <mergeCell ref="C11:F11"/>
    <mergeCell ref="G11:H11"/>
    <mergeCell ref="I11:J11"/>
    <mergeCell ref="A12:B12"/>
    <mergeCell ref="C12:F12"/>
    <mergeCell ref="G12:H12"/>
    <mergeCell ref="I12:J12"/>
    <mergeCell ref="I9:J9"/>
    <mergeCell ref="A10:B10"/>
    <mergeCell ref="C10:F10"/>
    <mergeCell ref="G10:H10"/>
    <mergeCell ref="I10:J10"/>
    <mergeCell ref="A5:B5"/>
    <mergeCell ref="C5:F5"/>
    <mergeCell ref="G5:H5"/>
    <mergeCell ref="I5:J5"/>
    <mergeCell ref="A6:B9"/>
    <mergeCell ref="C6:F6"/>
    <mergeCell ref="G6:H6"/>
    <mergeCell ref="I6:J6"/>
    <mergeCell ref="C7:F7"/>
    <mergeCell ref="G7:H7"/>
    <mergeCell ref="I7:J7"/>
    <mergeCell ref="C8:F8"/>
    <mergeCell ref="G8:H8"/>
    <mergeCell ref="I8:J8"/>
    <mergeCell ref="C9:F9"/>
    <mergeCell ref="G9:H9"/>
    <mergeCell ref="A1:B1"/>
    <mergeCell ref="C1:J1"/>
    <mergeCell ref="K1:L1"/>
    <mergeCell ref="B2:K2"/>
    <mergeCell ref="L2:L4"/>
    <mergeCell ref="B3:K3"/>
    <mergeCell ref="B4:K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6"/>
  <sheetViews>
    <sheetView topLeftCell="A3" workbookViewId="0">
      <selection activeCell="G6" sqref="G6:H6"/>
    </sheetView>
  </sheetViews>
  <sheetFormatPr baseColWidth="10" defaultColWidth="11.5703125" defaultRowHeight="15" x14ac:dyDescent="0.25"/>
  <cols>
    <col min="1" max="1" width="14.5703125" style="2" customWidth="1"/>
    <col min="2" max="2" width="9.140625" style="2" customWidth="1"/>
    <col min="3" max="6" width="8.28515625" style="2" customWidth="1"/>
    <col min="7" max="7" width="11.5703125" style="2" customWidth="1"/>
    <col min="8" max="8" width="13.28515625" style="2" customWidth="1"/>
    <col min="9" max="9" width="13.85546875" style="2" customWidth="1"/>
    <col min="10" max="10" width="11.7109375" style="2" customWidth="1"/>
    <col min="11" max="12" width="12.5703125" style="2" customWidth="1"/>
    <col min="13" max="13" width="37.5703125" style="2" customWidth="1"/>
    <col min="14" max="16384" width="11.5703125" style="2"/>
  </cols>
  <sheetData>
    <row r="1" spans="1:13 16384:16384" ht="70.150000000000006" customHeight="1" x14ac:dyDescent="0.25">
      <c r="A1" s="48"/>
      <c r="B1" s="48"/>
      <c r="C1" s="49" t="s">
        <v>126</v>
      </c>
      <c r="D1" s="50"/>
      <c r="E1" s="50"/>
      <c r="F1" s="50"/>
      <c r="G1" s="50"/>
      <c r="H1" s="50"/>
      <c r="I1" s="50"/>
      <c r="J1" s="50"/>
      <c r="K1" s="48"/>
      <c r="L1" s="48"/>
      <c r="XFD1" s="1" t="s">
        <v>1</v>
      </c>
    </row>
    <row r="2" spans="1:13 16384:16384" ht="61.5" customHeight="1" x14ac:dyDescent="0.25">
      <c r="A2" s="3" t="s">
        <v>2</v>
      </c>
      <c r="B2" s="51" t="s">
        <v>127</v>
      </c>
      <c r="C2" s="51"/>
      <c r="D2" s="51"/>
      <c r="E2" s="51"/>
      <c r="F2" s="51"/>
      <c r="G2" s="51"/>
      <c r="H2" s="51"/>
      <c r="I2" s="51"/>
      <c r="J2" s="51"/>
      <c r="K2" s="51"/>
      <c r="L2" s="55" t="s">
        <v>294</v>
      </c>
    </row>
    <row r="3" spans="1:13 16384:16384" ht="61.5" customHeight="1" x14ac:dyDescent="0.25">
      <c r="A3" s="3" t="s">
        <v>4</v>
      </c>
      <c r="B3" s="51" t="s">
        <v>128</v>
      </c>
      <c r="C3" s="51"/>
      <c r="D3" s="51"/>
      <c r="E3" s="51"/>
      <c r="F3" s="51"/>
      <c r="G3" s="51"/>
      <c r="H3" s="51"/>
      <c r="I3" s="51"/>
      <c r="J3" s="51"/>
      <c r="K3" s="51"/>
      <c r="L3" s="56"/>
    </row>
    <row r="4" spans="1:13 16384:16384" ht="61.5" customHeight="1" x14ac:dyDescent="0.25">
      <c r="A4" s="3" t="s">
        <v>6</v>
      </c>
      <c r="B4" s="58" t="s">
        <v>129</v>
      </c>
      <c r="C4" s="66"/>
      <c r="D4" s="66"/>
      <c r="E4" s="66"/>
      <c r="F4" s="66"/>
      <c r="G4" s="66"/>
      <c r="H4" s="66"/>
      <c r="I4" s="66"/>
      <c r="J4" s="66"/>
      <c r="K4" s="59"/>
      <c r="L4" s="57"/>
    </row>
    <row r="5" spans="1:13 16384:16384" s="5" customFormat="1" ht="31.5" customHeight="1" x14ac:dyDescent="0.25">
      <c r="A5" s="52" t="s">
        <v>8</v>
      </c>
      <c r="B5" s="52"/>
      <c r="C5" s="52" t="s">
        <v>9</v>
      </c>
      <c r="D5" s="52"/>
      <c r="E5" s="52"/>
      <c r="F5" s="52"/>
      <c r="G5" s="52" t="s">
        <v>10</v>
      </c>
      <c r="H5" s="52"/>
      <c r="I5" s="52" t="s">
        <v>11</v>
      </c>
      <c r="J5" s="52"/>
      <c r="K5" s="4" t="s">
        <v>12</v>
      </c>
      <c r="L5" s="4" t="s">
        <v>13</v>
      </c>
      <c r="M5" s="4" t="s">
        <v>304</v>
      </c>
    </row>
    <row r="6" spans="1:13 16384:16384" ht="141.75" customHeight="1" x14ac:dyDescent="0.25">
      <c r="A6" s="53" t="s">
        <v>130</v>
      </c>
      <c r="B6" s="53"/>
      <c r="C6" s="51" t="s">
        <v>131</v>
      </c>
      <c r="D6" s="51"/>
      <c r="E6" s="51"/>
      <c r="F6" s="51"/>
      <c r="G6" s="51" t="s">
        <v>132</v>
      </c>
      <c r="H6" s="51"/>
      <c r="I6" s="53" t="s">
        <v>92</v>
      </c>
      <c r="J6" s="53"/>
      <c r="K6" s="6">
        <v>45323</v>
      </c>
      <c r="L6" s="6">
        <v>45657</v>
      </c>
      <c r="M6" s="32" t="s">
        <v>296</v>
      </c>
    </row>
  </sheetData>
  <mergeCells count="15">
    <mergeCell ref="A5:B5"/>
    <mergeCell ref="C5:F5"/>
    <mergeCell ref="G5:H5"/>
    <mergeCell ref="I5:J5"/>
    <mergeCell ref="A6:B6"/>
    <mergeCell ref="C6:F6"/>
    <mergeCell ref="G6:H6"/>
    <mergeCell ref="I6:J6"/>
    <mergeCell ref="A1:B1"/>
    <mergeCell ref="C1:J1"/>
    <mergeCell ref="K1:L1"/>
    <mergeCell ref="B2:K2"/>
    <mergeCell ref="L2:L4"/>
    <mergeCell ref="B3:K3"/>
    <mergeCell ref="B4:K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048543"/>
  <sheetViews>
    <sheetView tabSelected="1" topLeftCell="M1" zoomScale="90" zoomScaleNormal="90" workbookViewId="0">
      <selection activeCell="AG5" sqref="AG5:AH5"/>
    </sheetView>
  </sheetViews>
  <sheetFormatPr baseColWidth="10" defaultColWidth="11.5703125" defaultRowHeight="12.75" x14ac:dyDescent="0.25"/>
  <cols>
    <col min="1" max="1" width="13.7109375" style="12" customWidth="1"/>
    <col min="2" max="2" width="11.7109375" style="12" customWidth="1"/>
    <col min="3" max="4" width="10.85546875" style="12" customWidth="1"/>
    <col min="5" max="5" width="13.140625" style="12" customWidth="1"/>
    <col min="6" max="6" width="32.42578125" style="12" hidden="1" customWidth="1"/>
    <col min="7" max="7" width="25.28515625" style="12" hidden="1" customWidth="1"/>
    <col min="8" max="8" width="17.5703125" style="12" hidden="1" customWidth="1"/>
    <col min="9" max="9" width="7.85546875" style="12" hidden="1" customWidth="1"/>
    <col min="10" max="10" width="17.5703125" style="27" hidden="1" customWidth="1"/>
    <col min="11" max="11" width="7.85546875" style="12" hidden="1" customWidth="1"/>
    <col min="12" max="12" width="17.5703125" style="12" hidden="1" customWidth="1"/>
    <col min="13" max="13" width="32.42578125" style="12" customWidth="1"/>
    <col min="14" max="15" width="11.85546875" style="27" hidden="1" customWidth="1"/>
    <col min="16" max="16" width="10.85546875" style="27" hidden="1" customWidth="1"/>
    <col min="17" max="17" width="12" style="27" hidden="1" customWidth="1"/>
    <col min="18" max="20" width="11.5703125" style="27" hidden="1" customWidth="1"/>
    <col min="21" max="21" width="11.7109375" style="27" hidden="1" customWidth="1"/>
    <col min="22" max="22" width="14.42578125" style="12" hidden="1" customWidth="1"/>
    <col min="23" max="23" width="13.85546875" style="12" hidden="1" customWidth="1"/>
    <col min="24" max="24" width="7.5703125" style="12" hidden="1" customWidth="1"/>
    <col min="25" max="26" width="16" style="12" hidden="1" customWidth="1"/>
    <col min="27" max="27" width="15.85546875" style="12" hidden="1" customWidth="1"/>
    <col min="28" max="28" width="20.5703125" style="12" hidden="1" customWidth="1"/>
    <col min="29" max="29" width="41.140625" style="12" customWidth="1"/>
    <col min="30" max="30" width="26.5703125" style="12" customWidth="1"/>
    <col min="31" max="32" width="16.85546875" style="12" customWidth="1"/>
    <col min="33" max="33" width="12.7109375" style="12" customWidth="1"/>
    <col min="34" max="34" width="34.5703125" style="12" customWidth="1"/>
    <col min="35" max="36" width="12.5703125" style="12" customWidth="1"/>
    <col min="37" max="16384" width="11.5703125" style="12"/>
  </cols>
  <sheetData>
    <row r="1" spans="1:36 16384:16384" ht="70.150000000000006" customHeight="1" x14ac:dyDescent="0.25">
      <c r="A1" s="78"/>
      <c r="B1" s="79"/>
      <c r="C1" s="80" t="s">
        <v>133</v>
      </c>
      <c r="D1" s="81"/>
      <c r="E1" s="81"/>
      <c r="F1" s="81"/>
      <c r="G1" s="81"/>
      <c r="H1" s="81"/>
      <c r="I1" s="81"/>
      <c r="J1" s="81"/>
      <c r="K1" s="81"/>
      <c r="L1" s="81"/>
      <c r="M1" s="81" t="s">
        <v>134</v>
      </c>
      <c r="N1" s="81"/>
      <c r="O1" s="81"/>
      <c r="P1" s="81"/>
      <c r="Q1" s="81"/>
      <c r="R1" s="81"/>
      <c r="S1" s="81"/>
      <c r="T1" s="81"/>
      <c r="U1" s="81"/>
      <c r="V1" s="81"/>
      <c r="W1" s="81"/>
      <c r="X1" s="81"/>
      <c r="Y1" s="81"/>
      <c r="Z1" s="81"/>
      <c r="AA1" s="81"/>
      <c r="AB1" s="81"/>
      <c r="AC1" s="82" t="s">
        <v>135</v>
      </c>
      <c r="AD1" s="83"/>
      <c r="AE1" s="83"/>
      <c r="AF1" s="83"/>
      <c r="AG1" s="83"/>
      <c r="AH1" s="83"/>
      <c r="AI1" s="83"/>
      <c r="AJ1" s="80"/>
      <c r="XFD1" s="1" t="s">
        <v>1</v>
      </c>
    </row>
    <row r="2" spans="1:36 16384:16384" s="14" customFormat="1" ht="16.5" customHeight="1" x14ac:dyDescent="0.25">
      <c r="A2" s="84" t="s">
        <v>136</v>
      </c>
      <c r="B2" s="84"/>
      <c r="C2" s="84"/>
      <c r="D2" s="84"/>
      <c r="E2" s="84"/>
      <c r="F2" s="84"/>
      <c r="G2" s="84"/>
      <c r="H2" s="84"/>
      <c r="I2" s="84"/>
      <c r="J2" s="84"/>
      <c r="K2" s="84"/>
      <c r="L2" s="84"/>
      <c r="M2" s="85" t="s">
        <v>137</v>
      </c>
      <c r="N2" s="86"/>
      <c r="O2" s="86"/>
      <c r="P2" s="86"/>
      <c r="Q2" s="86"/>
      <c r="R2" s="86"/>
      <c r="S2" s="86"/>
      <c r="T2" s="86"/>
      <c r="U2" s="86"/>
      <c r="V2" s="86"/>
      <c r="W2" s="86"/>
      <c r="X2" s="86"/>
      <c r="Y2" s="86"/>
      <c r="Z2" s="86"/>
      <c r="AA2" s="86"/>
      <c r="AB2" s="87"/>
      <c r="AC2" s="88" t="s">
        <v>138</v>
      </c>
      <c r="AD2" s="89"/>
      <c r="AE2" s="89"/>
      <c r="AF2" s="89"/>
      <c r="AG2" s="89"/>
      <c r="AH2" s="89"/>
      <c r="AI2" s="89"/>
      <c r="AJ2" s="90"/>
    </row>
    <row r="3" spans="1:36 16384:16384" s="14" customFormat="1" ht="16.5" customHeight="1" x14ac:dyDescent="0.25">
      <c r="A3" s="84" t="s">
        <v>139</v>
      </c>
      <c r="B3" s="84"/>
      <c r="C3" s="84" t="s">
        <v>140</v>
      </c>
      <c r="D3" s="84"/>
      <c r="E3" s="84"/>
      <c r="F3" s="84" t="s">
        <v>141</v>
      </c>
      <c r="G3" s="84" t="s">
        <v>142</v>
      </c>
      <c r="H3" s="84" t="s">
        <v>143</v>
      </c>
      <c r="I3" s="84" t="s">
        <v>144</v>
      </c>
      <c r="J3" s="84" t="s">
        <v>145</v>
      </c>
      <c r="K3" s="84" t="s">
        <v>144</v>
      </c>
      <c r="L3" s="84" t="s">
        <v>146</v>
      </c>
      <c r="M3" s="91" t="s">
        <v>147</v>
      </c>
      <c r="N3" s="91" t="s">
        <v>148</v>
      </c>
      <c r="O3" s="91"/>
      <c r="P3" s="85" t="s">
        <v>149</v>
      </c>
      <c r="Q3" s="86"/>
      <c r="R3" s="87"/>
      <c r="S3" s="85" t="s">
        <v>150</v>
      </c>
      <c r="T3" s="86"/>
      <c r="U3" s="87"/>
      <c r="V3" s="100" t="s">
        <v>151</v>
      </c>
      <c r="W3" s="100" t="s">
        <v>152</v>
      </c>
      <c r="X3" s="100" t="s">
        <v>144</v>
      </c>
      <c r="Y3" s="102" t="s">
        <v>153</v>
      </c>
      <c r="Z3" s="103"/>
      <c r="AA3" s="100" t="s">
        <v>154</v>
      </c>
      <c r="AB3" s="100" t="s">
        <v>155</v>
      </c>
      <c r="AC3" s="92" t="s">
        <v>156</v>
      </c>
      <c r="AD3" s="92" t="s">
        <v>11</v>
      </c>
      <c r="AE3" s="92" t="s">
        <v>157</v>
      </c>
      <c r="AF3" s="92" t="s">
        <v>158</v>
      </c>
      <c r="AG3" s="88" t="s">
        <v>159</v>
      </c>
      <c r="AH3" s="90"/>
      <c r="AI3" s="92" t="s">
        <v>41</v>
      </c>
      <c r="AJ3" s="92"/>
    </row>
    <row r="4" spans="1:36 16384:16384" s="14" customFormat="1" ht="38.450000000000003" customHeight="1" x14ac:dyDescent="0.25">
      <c r="A4" s="84"/>
      <c r="B4" s="84"/>
      <c r="C4" s="84"/>
      <c r="D4" s="84"/>
      <c r="E4" s="84"/>
      <c r="F4" s="84"/>
      <c r="G4" s="84"/>
      <c r="H4" s="84"/>
      <c r="I4" s="84"/>
      <c r="J4" s="84"/>
      <c r="K4" s="84"/>
      <c r="L4" s="84"/>
      <c r="M4" s="91"/>
      <c r="N4" s="15" t="s">
        <v>160</v>
      </c>
      <c r="O4" s="15" t="s">
        <v>161</v>
      </c>
      <c r="P4" s="15" t="s">
        <v>162</v>
      </c>
      <c r="Q4" s="15" t="s">
        <v>163</v>
      </c>
      <c r="R4" s="15" t="s">
        <v>164</v>
      </c>
      <c r="S4" s="15" t="s">
        <v>165</v>
      </c>
      <c r="T4" s="15" t="s">
        <v>166</v>
      </c>
      <c r="U4" s="15" t="s">
        <v>167</v>
      </c>
      <c r="V4" s="101"/>
      <c r="W4" s="101"/>
      <c r="X4" s="101"/>
      <c r="Y4" s="15" t="s">
        <v>168</v>
      </c>
      <c r="Z4" s="15" t="s">
        <v>169</v>
      </c>
      <c r="AA4" s="101"/>
      <c r="AB4" s="101"/>
      <c r="AC4" s="92"/>
      <c r="AD4" s="92"/>
      <c r="AE4" s="92"/>
      <c r="AF4" s="92"/>
      <c r="AG4" s="13" t="s">
        <v>170</v>
      </c>
      <c r="AH4" s="16" t="s">
        <v>342</v>
      </c>
      <c r="AI4" s="92"/>
      <c r="AJ4" s="92"/>
    </row>
    <row r="5" spans="1:36 16384:16384" ht="93.75" customHeight="1" x14ac:dyDescent="0.25">
      <c r="A5" s="93" t="s">
        <v>171</v>
      </c>
      <c r="B5" s="94"/>
      <c r="C5" s="95" t="s">
        <v>172</v>
      </c>
      <c r="D5" s="96"/>
      <c r="E5" s="97"/>
      <c r="F5" s="18" t="s">
        <v>173</v>
      </c>
      <c r="G5" s="18" t="s">
        <v>174</v>
      </c>
      <c r="H5" s="19" t="str">
        <f t="shared" ref="H5:H22" si="0">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9">
        <f>IF(H5="Muy baja",20,IF(H5="Baja",40, IF(H5="Media / Moderada",60, IF(H5="Alta","80", IF(H5="Muy Alta", 100, "-")))))</f>
        <v>60</v>
      </c>
      <c r="J5" s="20" t="s">
        <v>175</v>
      </c>
      <c r="K5" s="19" t="str">
        <f>IF(J5="Leve",20,IF(J5="Menor",40, IF(J5="Moderado",60, IF(J5="Mayor","80", IF(J5="Catastrófico", 100, "-")))))</f>
        <v>80</v>
      </c>
      <c r="L5" s="20" t="str">
        <f t="shared" ref="L5:L22" si="1">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7" t="s">
        <v>176</v>
      </c>
      <c r="N5" s="19" t="s">
        <v>177</v>
      </c>
      <c r="O5" s="19" t="s">
        <v>178</v>
      </c>
      <c r="P5" s="19" t="s">
        <v>179</v>
      </c>
      <c r="Q5" s="19" t="s">
        <v>180</v>
      </c>
      <c r="R5" s="21">
        <f>IF(AND(P5="Preventivo
25%",Q5="Manual
15%"),40%,IF(AND(P5="Preventivo
25%",Q5="Automático
25%"),50%,IF(AND(P5="Detectivo
15%",Q5="Manual
15%"),30%,IF(AND(P5="Detectivo
15%",Q5="Automático
25%"),40%,IF(AND(P5="Correctivo
10%",Q5="Manual
15%"),25%,IF(AND(P5="Correctivo
10%",Q5="Automático
25%"),35%,"-"))))))</f>
        <v>0.4</v>
      </c>
      <c r="S5" s="19" t="s">
        <v>177</v>
      </c>
      <c r="T5" s="19" t="s">
        <v>181</v>
      </c>
      <c r="U5" s="19" t="s">
        <v>182</v>
      </c>
      <c r="V5" s="22">
        <f>IF(OR(P5="Preventivo
25%",P5="Detectivo
15%"),(I5-(I5*R5)),"No Afecta Probabilidad")</f>
        <v>36</v>
      </c>
      <c r="W5" s="19" t="s">
        <v>183</v>
      </c>
      <c r="X5" s="22">
        <f>+V5</f>
        <v>36</v>
      </c>
      <c r="Y5" s="22" t="str">
        <f>IF(P5="Correctivo
10%",(K5-(K5*R5)),"No Afecta
Impacto")</f>
        <v>No Afecta
Impacto</v>
      </c>
      <c r="Z5" s="20" t="s">
        <v>175</v>
      </c>
      <c r="AA5" s="20" t="str">
        <f t="shared" ref="AA5:AA22" si="2">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9" t="s">
        <v>184</v>
      </c>
      <c r="AC5" s="18" t="s">
        <v>185</v>
      </c>
      <c r="AD5" s="19" t="s">
        <v>186</v>
      </c>
      <c r="AE5" s="6">
        <v>45657</v>
      </c>
      <c r="AF5" s="19" t="s">
        <v>187</v>
      </c>
      <c r="AG5" s="95" t="s">
        <v>329</v>
      </c>
      <c r="AH5" s="97"/>
      <c r="AI5" s="98">
        <v>0.66</v>
      </c>
      <c r="AJ5" s="99"/>
    </row>
    <row r="6" spans="1:36 16384:16384" ht="93.75" customHeight="1" x14ac:dyDescent="0.25">
      <c r="A6" s="93" t="s">
        <v>171</v>
      </c>
      <c r="B6" s="94"/>
      <c r="C6" s="95" t="s">
        <v>188</v>
      </c>
      <c r="D6" s="96"/>
      <c r="E6" s="97"/>
      <c r="F6" s="23" t="s">
        <v>173</v>
      </c>
      <c r="G6" s="23" t="s">
        <v>174</v>
      </c>
      <c r="H6" s="19" t="str">
        <f t="shared" si="0"/>
        <v>Media / Moderada</v>
      </c>
      <c r="I6" s="19">
        <f t="shared" ref="I6:I22" si="3">IF(H6="Muy baja",20,IF(H6="Baja",40, IF(H6="Media / Moderada",60, IF(H6="Alta","80", IF(H6="Muy Alta", 100, "-")))))</f>
        <v>60</v>
      </c>
      <c r="J6" s="20" t="s">
        <v>175</v>
      </c>
      <c r="K6" s="19" t="str">
        <f>IF(J6="Leve",20,IF(J6="Menor",40, IF(J6="Moderado",60, IF(J6="Mayor","80", IF(J6="Catastrófico", 100, "-")))))</f>
        <v>80</v>
      </c>
      <c r="L6" s="20" t="str">
        <f t="shared" si="1"/>
        <v>Zona Alta</v>
      </c>
      <c r="M6" s="17" t="s">
        <v>189</v>
      </c>
      <c r="N6" s="19" t="s">
        <v>177</v>
      </c>
      <c r="O6" s="19" t="s">
        <v>178</v>
      </c>
      <c r="P6" s="20" t="s">
        <v>179</v>
      </c>
      <c r="Q6" s="20" t="s">
        <v>180</v>
      </c>
      <c r="R6" s="21">
        <f t="shared" ref="R6:R22" si="4">IF(AND(P6="Preventivo
25%",Q6="Manual
15%"),40%,IF(AND(P6="Preventivo
25%",Q6="Automático
25%"),50%,IF(AND(P6="Detectivo
15%",Q6="Manual
15%"),30%,IF(AND(P6="Detectivo
15%",Q6="Automático
25%"),40%,IF(AND(P6="Correctivo
10%",Q6="Manual
15%"),25%,IF(AND(P6="Correctivo
10%",Q6="Automático
25%"),35%,"-"))))))</f>
        <v>0.4</v>
      </c>
      <c r="S6" s="19" t="s">
        <v>177</v>
      </c>
      <c r="T6" s="19" t="s">
        <v>190</v>
      </c>
      <c r="U6" s="19" t="s">
        <v>182</v>
      </c>
      <c r="V6" s="22">
        <f>IF(OR(P6="Preventivo
25%",P6="Detectivo
15%"),(I6-(I6*R6)),"No Afecta Probabilidad")</f>
        <v>36</v>
      </c>
      <c r="W6" s="19" t="s">
        <v>183</v>
      </c>
      <c r="X6" s="22">
        <f>+V6</f>
        <v>36</v>
      </c>
      <c r="Y6" s="22" t="str">
        <f>IF(P6="Correctivo
10%",(K6-(K6*R6)),"No Afecta
Impacto")</f>
        <v>No Afecta
Impacto</v>
      </c>
      <c r="Z6" s="20" t="s">
        <v>175</v>
      </c>
      <c r="AA6" s="20" t="str">
        <f t="shared" si="2"/>
        <v>Zona Alta</v>
      </c>
      <c r="AB6" s="19" t="s">
        <v>184</v>
      </c>
      <c r="AC6" s="24" t="s">
        <v>191</v>
      </c>
      <c r="AD6" s="19" t="s">
        <v>186</v>
      </c>
      <c r="AE6" s="6">
        <v>45657</v>
      </c>
      <c r="AF6" s="20" t="s">
        <v>192</v>
      </c>
      <c r="AG6" s="95" t="s">
        <v>330</v>
      </c>
      <c r="AH6" s="97"/>
      <c r="AI6" s="98">
        <v>0.66</v>
      </c>
      <c r="AJ6" s="99"/>
    </row>
    <row r="7" spans="1:36 16384:16384" ht="93.75" customHeight="1" x14ac:dyDescent="0.25">
      <c r="A7" s="93" t="s">
        <v>171</v>
      </c>
      <c r="B7" s="94"/>
      <c r="C7" s="95" t="s">
        <v>193</v>
      </c>
      <c r="D7" s="96"/>
      <c r="E7" s="97"/>
      <c r="F7" s="23" t="s">
        <v>173</v>
      </c>
      <c r="G7" s="23" t="s">
        <v>174</v>
      </c>
      <c r="H7" s="19" t="str">
        <f t="shared" si="0"/>
        <v>Media / Moderada</v>
      </c>
      <c r="I7" s="19">
        <f t="shared" si="3"/>
        <v>60</v>
      </c>
      <c r="J7" s="20" t="s">
        <v>175</v>
      </c>
      <c r="K7" s="19" t="str">
        <f>IF(J7="Leve",20,IF(J7="Menor",40, IF(J7="Moderado",60, IF(J7="Mayor","80", IF(J7="Catastrófico", 100, "-")))))</f>
        <v>80</v>
      </c>
      <c r="L7" s="20" t="str">
        <f t="shared" si="1"/>
        <v>Zona Alta</v>
      </c>
      <c r="M7" s="17" t="s">
        <v>194</v>
      </c>
      <c r="N7" s="19" t="s">
        <v>177</v>
      </c>
      <c r="O7" s="19" t="s">
        <v>178</v>
      </c>
      <c r="P7" s="20" t="s">
        <v>179</v>
      </c>
      <c r="Q7" s="20" t="s">
        <v>180</v>
      </c>
      <c r="R7" s="21">
        <f t="shared" si="4"/>
        <v>0.4</v>
      </c>
      <c r="S7" s="19" t="s">
        <v>177</v>
      </c>
      <c r="T7" s="19" t="s">
        <v>190</v>
      </c>
      <c r="U7" s="19" t="s">
        <v>182</v>
      </c>
      <c r="V7" s="22">
        <f>IF(OR(P7="Preventivo
25%",P7="Detectivo
15%"),(I7-(I7*R7)),"No Afecta Probabilidad")</f>
        <v>36</v>
      </c>
      <c r="W7" s="19" t="s">
        <v>183</v>
      </c>
      <c r="X7" s="22">
        <f>+V7</f>
        <v>36</v>
      </c>
      <c r="Y7" s="22" t="str">
        <f>IF(P7="Correctivo
10%",(K7-(K7*R7)),"No Afecta
Impacto")</f>
        <v>No Afecta
Impacto</v>
      </c>
      <c r="Z7" s="20" t="s">
        <v>175</v>
      </c>
      <c r="AA7" s="20" t="str">
        <f t="shared" si="2"/>
        <v>Zona Alta</v>
      </c>
      <c r="AB7" s="19" t="s">
        <v>184</v>
      </c>
      <c r="AC7" s="24" t="s">
        <v>195</v>
      </c>
      <c r="AD7" s="19" t="s">
        <v>196</v>
      </c>
      <c r="AE7" s="6">
        <v>45657</v>
      </c>
      <c r="AF7" s="20" t="s">
        <v>197</v>
      </c>
      <c r="AG7" s="95" t="s">
        <v>298</v>
      </c>
      <c r="AH7" s="97"/>
      <c r="AI7" s="98">
        <v>0.66</v>
      </c>
      <c r="AJ7" s="99"/>
    </row>
    <row r="8" spans="1:36 16384:16384" ht="154.5" customHeight="1" x14ac:dyDescent="0.25">
      <c r="A8" s="93" t="s">
        <v>198</v>
      </c>
      <c r="B8" s="94"/>
      <c r="C8" s="95" t="s">
        <v>199</v>
      </c>
      <c r="D8" s="96"/>
      <c r="E8" s="97"/>
      <c r="F8" s="23" t="s">
        <v>200</v>
      </c>
      <c r="G8" s="23" t="s">
        <v>174</v>
      </c>
      <c r="H8" s="19" t="str">
        <f t="shared" si="0"/>
        <v>Media / Moderada</v>
      </c>
      <c r="I8" s="19">
        <f t="shared" si="3"/>
        <v>60</v>
      </c>
      <c r="J8" s="20" t="s">
        <v>175</v>
      </c>
      <c r="K8" s="19" t="str">
        <f t="shared" ref="K8:K22" si="5">IF(J8="Leve",20,IF(J8="Menor",40, IF(J8="Moderado",60, IF(J8="Mayor","80", IF(J8="Catastrófico", 100, "-")))))</f>
        <v>80</v>
      </c>
      <c r="L8" s="20" t="str">
        <f t="shared" si="1"/>
        <v>Zona Alta</v>
      </c>
      <c r="M8" s="17" t="s">
        <v>201</v>
      </c>
      <c r="N8" s="19" t="s">
        <v>177</v>
      </c>
      <c r="O8" s="19" t="s">
        <v>178</v>
      </c>
      <c r="P8" s="20" t="s">
        <v>179</v>
      </c>
      <c r="Q8" s="20" t="s">
        <v>180</v>
      </c>
      <c r="R8" s="21">
        <f t="shared" si="4"/>
        <v>0.4</v>
      </c>
      <c r="S8" s="19" t="s">
        <v>177</v>
      </c>
      <c r="T8" s="19" t="s">
        <v>190</v>
      </c>
      <c r="U8" s="19" t="s">
        <v>182</v>
      </c>
      <c r="V8" s="22">
        <f>IF(OR(P8="Preventivo
25%",P8="Detectivo
15%"),(I8-(I8*R8)),"No Afecta Probabilidad")</f>
        <v>36</v>
      </c>
      <c r="W8" s="19" t="s">
        <v>183</v>
      </c>
      <c r="X8" s="22">
        <f>+V8</f>
        <v>36</v>
      </c>
      <c r="Y8" s="22" t="str">
        <f>IF(P8="Correctivo
10%",(K8-(K8*R8)),"No Afecta
Impacto")</f>
        <v>No Afecta
Impacto</v>
      </c>
      <c r="Z8" s="20" t="s">
        <v>175</v>
      </c>
      <c r="AA8" s="20" t="str">
        <f t="shared" si="2"/>
        <v>Zona Alta</v>
      </c>
      <c r="AB8" s="19" t="s">
        <v>184</v>
      </c>
      <c r="AC8" s="24" t="s">
        <v>202</v>
      </c>
      <c r="AD8" s="20" t="s">
        <v>312</v>
      </c>
      <c r="AE8" s="6">
        <v>45657</v>
      </c>
      <c r="AF8" s="20" t="s">
        <v>187</v>
      </c>
      <c r="AG8" s="95" t="s">
        <v>333</v>
      </c>
      <c r="AH8" s="97"/>
      <c r="AI8" s="98">
        <v>0.66</v>
      </c>
      <c r="AJ8" s="99"/>
    </row>
    <row r="9" spans="1:36 16384:16384" ht="141" customHeight="1" x14ac:dyDescent="0.25">
      <c r="A9" s="93" t="s">
        <v>198</v>
      </c>
      <c r="B9" s="94"/>
      <c r="C9" s="95" t="s">
        <v>203</v>
      </c>
      <c r="D9" s="96"/>
      <c r="E9" s="97"/>
      <c r="F9" s="23" t="s">
        <v>173</v>
      </c>
      <c r="G9" s="23" t="s">
        <v>174</v>
      </c>
      <c r="H9" s="19" t="str">
        <f t="shared" si="0"/>
        <v>Media / Moderada</v>
      </c>
      <c r="I9" s="19">
        <f t="shared" si="3"/>
        <v>60</v>
      </c>
      <c r="J9" s="20" t="s">
        <v>204</v>
      </c>
      <c r="K9" s="19">
        <f t="shared" si="5"/>
        <v>60</v>
      </c>
      <c r="L9" s="20" t="str">
        <f t="shared" si="1"/>
        <v>Zona Moderada</v>
      </c>
      <c r="M9" s="17" t="s">
        <v>205</v>
      </c>
      <c r="N9" s="19" t="s">
        <v>178</v>
      </c>
      <c r="O9" s="19" t="s">
        <v>177</v>
      </c>
      <c r="P9" s="20" t="s">
        <v>206</v>
      </c>
      <c r="Q9" s="20" t="s">
        <v>180</v>
      </c>
      <c r="R9" s="21">
        <f t="shared" si="4"/>
        <v>0.25</v>
      </c>
      <c r="S9" s="19" t="s">
        <v>177</v>
      </c>
      <c r="T9" s="19" t="s">
        <v>181</v>
      </c>
      <c r="U9" s="19" t="s">
        <v>182</v>
      </c>
      <c r="V9" s="22" t="str">
        <f>IF(OR(P9="Preventivo
25%",P9="Detectivo
15%"),(I9-(I9*R9)),"No Afecta Probabilidad")</f>
        <v>No Afecta Probabilidad</v>
      </c>
      <c r="W9" s="19" t="s">
        <v>207</v>
      </c>
      <c r="X9" s="22">
        <f>+I9</f>
        <v>60</v>
      </c>
      <c r="Y9" s="22">
        <f t="shared" ref="Y9:Y22" si="6">IF(P9="Correctivo
10%",(K9-(K9*R9)),"No Afecta
Impacto")</f>
        <v>45</v>
      </c>
      <c r="Z9" s="20" t="s">
        <v>204</v>
      </c>
      <c r="AA9" s="20" t="str">
        <f t="shared" si="2"/>
        <v>Zona Moderada</v>
      </c>
      <c r="AB9" s="19" t="s">
        <v>184</v>
      </c>
      <c r="AC9" s="24" t="s">
        <v>208</v>
      </c>
      <c r="AD9" s="20" t="s">
        <v>313</v>
      </c>
      <c r="AE9" s="6">
        <v>45657</v>
      </c>
      <c r="AF9" s="20" t="s">
        <v>187</v>
      </c>
      <c r="AG9" s="95" t="s">
        <v>331</v>
      </c>
      <c r="AH9" s="97"/>
      <c r="AI9" s="98">
        <v>0.66</v>
      </c>
      <c r="AJ9" s="99"/>
    </row>
    <row r="10" spans="1:36 16384:16384" ht="111.75" customHeight="1" x14ac:dyDescent="0.25">
      <c r="A10" s="93" t="s">
        <v>198</v>
      </c>
      <c r="B10" s="94"/>
      <c r="C10" s="95" t="s">
        <v>209</v>
      </c>
      <c r="D10" s="96"/>
      <c r="E10" s="97"/>
      <c r="F10" s="23" t="s">
        <v>200</v>
      </c>
      <c r="G10" s="23" t="s">
        <v>174</v>
      </c>
      <c r="H10" s="19" t="str">
        <f t="shared" si="0"/>
        <v>Media / Moderada</v>
      </c>
      <c r="I10" s="19">
        <f t="shared" si="3"/>
        <v>60</v>
      </c>
      <c r="J10" s="20" t="s">
        <v>204</v>
      </c>
      <c r="K10" s="19">
        <f t="shared" si="5"/>
        <v>60</v>
      </c>
      <c r="L10" s="20" t="str">
        <f t="shared" si="1"/>
        <v>Zona Moderada</v>
      </c>
      <c r="M10" s="17" t="s">
        <v>210</v>
      </c>
      <c r="N10" s="19" t="s">
        <v>177</v>
      </c>
      <c r="O10" s="19" t="s">
        <v>178</v>
      </c>
      <c r="P10" s="20" t="s">
        <v>179</v>
      </c>
      <c r="Q10" s="20" t="s">
        <v>180</v>
      </c>
      <c r="R10" s="21">
        <f t="shared" si="4"/>
        <v>0.4</v>
      </c>
      <c r="S10" s="19" t="s">
        <v>177</v>
      </c>
      <c r="T10" s="19" t="s">
        <v>190</v>
      </c>
      <c r="U10" s="19" t="s">
        <v>182</v>
      </c>
      <c r="V10" s="22">
        <f t="shared" ref="V10:V22" si="7">IF(OR(P10="Preventivo
25%",P10="Detectivo
15%"),(I10-(I10*R10)),"No Afecta Probabilidad")</f>
        <v>36</v>
      </c>
      <c r="W10" s="19" t="s">
        <v>183</v>
      </c>
      <c r="X10" s="22">
        <f t="shared" ref="X10:X19" si="8">+V10</f>
        <v>36</v>
      </c>
      <c r="Y10" s="22" t="str">
        <f t="shared" si="6"/>
        <v>No Afecta
Impacto</v>
      </c>
      <c r="Z10" s="20" t="s">
        <v>204</v>
      </c>
      <c r="AA10" s="20" t="str">
        <f t="shared" si="2"/>
        <v>Zona Moderada</v>
      </c>
      <c r="AB10" s="19" t="s">
        <v>184</v>
      </c>
      <c r="AC10" s="24" t="s">
        <v>211</v>
      </c>
      <c r="AD10" s="20" t="s">
        <v>312</v>
      </c>
      <c r="AE10" s="6">
        <v>45657</v>
      </c>
      <c r="AF10" s="20" t="s">
        <v>187</v>
      </c>
      <c r="AG10" s="95" t="s">
        <v>332</v>
      </c>
      <c r="AH10" s="97"/>
      <c r="AI10" s="98">
        <v>0.66</v>
      </c>
      <c r="AJ10" s="99"/>
    </row>
    <row r="11" spans="1:36 16384:16384" ht="111.75" customHeight="1" x14ac:dyDescent="0.25">
      <c r="A11" s="93" t="s">
        <v>212</v>
      </c>
      <c r="B11" s="94"/>
      <c r="C11" s="95" t="s">
        <v>213</v>
      </c>
      <c r="D11" s="96"/>
      <c r="E11" s="97"/>
      <c r="F11" s="18" t="s">
        <v>173</v>
      </c>
      <c r="G11" s="18" t="s">
        <v>214</v>
      </c>
      <c r="H11" s="19" t="str">
        <f t="shared" si="0"/>
        <v>Baja</v>
      </c>
      <c r="I11" s="19">
        <f t="shared" si="3"/>
        <v>40</v>
      </c>
      <c r="J11" s="20" t="s">
        <v>175</v>
      </c>
      <c r="K11" s="19" t="str">
        <f t="shared" si="5"/>
        <v>80</v>
      </c>
      <c r="L11" s="20" t="str">
        <f t="shared" si="1"/>
        <v>Zona Alta</v>
      </c>
      <c r="M11" s="17" t="s">
        <v>215</v>
      </c>
      <c r="N11" s="19" t="s">
        <v>177</v>
      </c>
      <c r="O11" s="19" t="s">
        <v>178</v>
      </c>
      <c r="P11" s="19" t="s">
        <v>179</v>
      </c>
      <c r="Q11" s="19" t="s">
        <v>180</v>
      </c>
      <c r="R11" s="21">
        <f t="shared" si="4"/>
        <v>0.4</v>
      </c>
      <c r="S11" s="19" t="s">
        <v>177</v>
      </c>
      <c r="T11" s="19" t="s">
        <v>190</v>
      </c>
      <c r="U11" s="19" t="s">
        <v>182</v>
      </c>
      <c r="V11" s="22">
        <f t="shared" si="7"/>
        <v>24</v>
      </c>
      <c r="W11" s="19" t="s">
        <v>183</v>
      </c>
      <c r="X11" s="22">
        <f t="shared" si="8"/>
        <v>24</v>
      </c>
      <c r="Y11" s="22" t="str">
        <f t="shared" si="6"/>
        <v>No Afecta
Impacto</v>
      </c>
      <c r="Z11" s="20" t="s">
        <v>175</v>
      </c>
      <c r="AA11" s="20" t="str">
        <f t="shared" si="2"/>
        <v>Zona Alta</v>
      </c>
      <c r="AB11" s="19" t="s">
        <v>184</v>
      </c>
      <c r="AC11" s="25" t="s">
        <v>216</v>
      </c>
      <c r="AD11" s="19" t="s">
        <v>217</v>
      </c>
      <c r="AE11" s="6">
        <v>45657</v>
      </c>
      <c r="AF11" s="19" t="s">
        <v>218</v>
      </c>
      <c r="AG11" s="95" t="s">
        <v>301</v>
      </c>
      <c r="AH11" s="97"/>
      <c r="AI11" s="98">
        <v>1</v>
      </c>
      <c r="AJ11" s="99"/>
    </row>
    <row r="12" spans="1:36 16384:16384" ht="229.15" customHeight="1" x14ac:dyDescent="0.25">
      <c r="A12" s="93" t="s">
        <v>219</v>
      </c>
      <c r="B12" s="94"/>
      <c r="C12" s="95" t="s">
        <v>220</v>
      </c>
      <c r="D12" s="96"/>
      <c r="E12" s="97"/>
      <c r="F12" s="18" t="s">
        <v>173</v>
      </c>
      <c r="G12" s="18" t="s">
        <v>214</v>
      </c>
      <c r="H12" s="19" t="str">
        <f t="shared" si="0"/>
        <v>Baja</v>
      </c>
      <c r="I12" s="19">
        <f t="shared" si="3"/>
        <v>40</v>
      </c>
      <c r="J12" s="20" t="s">
        <v>204</v>
      </c>
      <c r="K12" s="19">
        <f t="shared" si="5"/>
        <v>60</v>
      </c>
      <c r="L12" s="20" t="str">
        <f t="shared" si="1"/>
        <v>Zona Moderada</v>
      </c>
      <c r="M12" s="17" t="s">
        <v>221</v>
      </c>
      <c r="N12" s="19" t="s">
        <v>177</v>
      </c>
      <c r="O12" s="19" t="s">
        <v>178</v>
      </c>
      <c r="P12" s="19" t="s">
        <v>179</v>
      </c>
      <c r="Q12" s="19" t="s">
        <v>180</v>
      </c>
      <c r="R12" s="21">
        <f t="shared" si="4"/>
        <v>0.4</v>
      </c>
      <c r="S12" s="19" t="s">
        <v>222</v>
      </c>
      <c r="T12" s="19" t="s">
        <v>181</v>
      </c>
      <c r="U12" s="19" t="s">
        <v>223</v>
      </c>
      <c r="V12" s="22">
        <f t="shared" si="7"/>
        <v>24</v>
      </c>
      <c r="W12" s="19" t="s">
        <v>183</v>
      </c>
      <c r="X12" s="22">
        <f t="shared" si="8"/>
        <v>24</v>
      </c>
      <c r="Y12" s="22" t="str">
        <f t="shared" si="6"/>
        <v>No Afecta
Impacto</v>
      </c>
      <c r="Z12" s="20" t="s">
        <v>204</v>
      </c>
      <c r="AA12" s="20" t="str">
        <f t="shared" si="2"/>
        <v>Zona Moderada</v>
      </c>
      <c r="AB12" s="19" t="s">
        <v>184</v>
      </c>
      <c r="AC12" s="25" t="s">
        <v>224</v>
      </c>
      <c r="AD12" s="19" t="s">
        <v>225</v>
      </c>
      <c r="AE12" s="6">
        <v>45657</v>
      </c>
      <c r="AF12" s="19" t="s">
        <v>218</v>
      </c>
      <c r="AG12" s="95"/>
      <c r="AH12" s="97"/>
      <c r="AI12" s="98">
        <v>1</v>
      </c>
      <c r="AJ12" s="99"/>
    </row>
    <row r="13" spans="1:36 16384:16384" ht="93.75" customHeight="1" x14ac:dyDescent="0.25">
      <c r="A13" s="93" t="s">
        <v>226</v>
      </c>
      <c r="B13" s="94"/>
      <c r="C13" s="95" t="s">
        <v>227</v>
      </c>
      <c r="D13" s="96"/>
      <c r="E13" s="97"/>
      <c r="F13" s="18" t="s">
        <v>173</v>
      </c>
      <c r="G13" s="18" t="s">
        <v>174</v>
      </c>
      <c r="H13" s="19" t="str">
        <f t="shared" si="0"/>
        <v>Media / Moderada</v>
      </c>
      <c r="I13" s="19">
        <f t="shared" si="3"/>
        <v>60</v>
      </c>
      <c r="J13" s="20" t="s">
        <v>175</v>
      </c>
      <c r="K13" s="19" t="str">
        <f t="shared" si="5"/>
        <v>80</v>
      </c>
      <c r="L13" s="20" t="str">
        <f t="shared" si="1"/>
        <v>Zona Alta</v>
      </c>
      <c r="M13" s="17" t="s">
        <v>228</v>
      </c>
      <c r="N13" s="19" t="s">
        <v>177</v>
      </c>
      <c r="O13" s="19" t="s">
        <v>178</v>
      </c>
      <c r="P13" s="19" t="s">
        <v>179</v>
      </c>
      <c r="Q13" s="19" t="s">
        <v>180</v>
      </c>
      <c r="R13" s="21">
        <f t="shared" si="4"/>
        <v>0.4</v>
      </c>
      <c r="S13" s="19" t="s">
        <v>177</v>
      </c>
      <c r="T13" s="19" t="s">
        <v>190</v>
      </c>
      <c r="U13" s="19" t="s">
        <v>182</v>
      </c>
      <c r="V13" s="22">
        <f>IF(OR(P13="Preventivo
25%",P13="Detectivo
15%"),(I13-(I13*R13)),"No Afecta Probabilidad")</f>
        <v>36</v>
      </c>
      <c r="W13" s="19" t="s">
        <v>207</v>
      </c>
      <c r="X13" s="22">
        <f t="shared" si="8"/>
        <v>36</v>
      </c>
      <c r="Y13" s="22" t="str">
        <f>IF(P13="Correctivo
10%",(K13-(K13*R13)),"No Afecta
Impacto")</f>
        <v>No Afecta
Impacto</v>
      </c>
      <c r="Z13" s="20" t="s">
        <v>175</v>
      </c>
      <c r="AA13" s="20" t="str">
        <f t="shared" si="2"/>
        <v>Zona Alta</v>
      </c>
      <c r="AB13" s="19" t="s">
        <v>184</v>
      </c>
      <c r="AC13" s="25" t="s">
        <v>229</v>
      </c>
      <c r="AD13" s="19" t="s">
        <v>230</v>
      </c>
      <c r="AE13" s="6">
        <v>45657</v>
      </c>
      <c r="AF13" s="19" t="s">
        <v>218</v>
      </c>
      <c r="AG13" s="95" t="s">
        <v>334</v>
      </c>
      <c r="AH13" s="97"/>
      <c r="AI13" s="98">
        <v>1</v>
      </c>
      <c r="AJ13" s="99"/>
    </row>
    <row r="14" spans="1:36 16384:16384" ht="156.75" customHeight="1" x14ac:dyDescent="0.25">
      <c r="A14" s="93" t="s">
        <v>231</v>
      </c>
      <c r="B14" s="94"/>
      <c r="C14" s="95" t="s">
        <v>232</v>
      </c>
      <c r="D14" s="96"/>
      <c r="E14" s="97"/>
      <c r="F14" s="18" t="s">
        <v>173</v>
      </c>
      <c r="G14" s="18" t="s">
        <v>174</v>
      </c>
      <c r="H14" s="19" t="str">
        <f t="shared" si="0"/>
        <v>Media / Moderada</v>
      </c>
      <c r="I14" s="19">
        <f t="shared" si="3"/>
        <v>60</v>
      </c>
      <c r="J14" s="20" t="s">
        <v>204</v>
      </c>
      <c r="K14" s="19">
        <f t="shared" si="5"/>
        <v>60</v>
      </c>
      <c r="L14" s="20" t="str">
        <f t="shared" si="1"/>
        <v>Zona Moderada</v>
      </c>
      <c r="M14" s="17" t="s">
        <v>233</v>
      </c>
      <c r="N14" s="19" t="s">
        <v>177</v>
      </c>
      <c r="O14" s="19" t="s">
        <v>178</v>
      </c>
      <c r="P14" s="19" t="s">
        <v>179</v>
      </c>
      <c r="Q14" s="19" t="s">
        <v>234</v>
      </c>
      <c r="R14" s="21">
        <f t="shared" si="4"/>
        <v>0.5</v>
      </c>
      <c r="S14" s="19" t="s">
        <v>177</v>
      </c>
      <c r="T14" s="19" t="s">
        <v>190</v>
      </c>
      <c r="U14" s="19" t="s">
        <v>182</v>
      </c>
      <c r="V14" s="22">
        <f t="shared" si="7"/>
        <v>30</v>
      </c>
      <c r="W14" s="19" t="s">
        <v>183</v>
      </c>
      <c r="X14" s="22">
        <f t="shared" si="8"/>
        <v>30</v>
      </c>
      <c r="Y14" s="22" t="str">
        <f t="shared" si="6"/>
        <v>No Afecta
Impacto</v>
      </c>
      <c r="Z14" s="20" t="s">
        <v>204</v>
      </c>
      <c r="AA14" s="20" t="str">
        <f t="shared" si="2"/>
        <v>Zona Moderada</v>
      </c>
      <c r="AB14" s="19" t="s">
        <v>184</v>
      </c>
      <c r="AC14" s="25" t="s">
        <v>235</v>
      </c>
      <c r="AD14" s="19" t="s">
        <v>236</v>
      </c>
      <c r="AE14" s="6">
        <v>45657</v>
      </c>
      <c r="AF14" s="19" t="s">
        <v>218</v>
      </c>
      <c r="AG14" s="95" t="s">
        <v>302</v>
      </c>
      <c r="AH14" s="97"/>
      <c r="AI14" s="98">
        <v>1</v>
      </c>
      <c r="AJ14" s="99"/>
    </row>
    <row r="15" spans="1:36 16384:16384" ht="93.75" customHeight="1" x14ac:dyDescent="0.25">
      <c r="A15" s="93" t="s">
        <v>198</v>
      </c>
      <c r="B15" s="94"/>
      <c r="C15" s="95" t="s">
        <v>237</v>
      </c>
      <c r="D15" s="96"/>
      <c r="E15" s="97"/>
      <c r="F15" s="18" t="s">
        <v>173</v>
      </c>
      <c r="G15" s="18" t="s">
        <v>238</v>
      </c>
      <c r="H15" s="19" t="str">
        <f t="shared" si="0"/>
        <v>Alta</v>
      </c>
      <c r="I15" s="19" t="str">
        <f t="shared" si="3"/>
        <v>80</v>
      </c>
      <c r="J15" s="20" t="s">
        <v>204</v>
      </c>
      <c r="K15" s="19">
        <f t="shared" si="5"/>
        <v>60</v>
      </c>
      <c r="L15" s="20" t="str">
        <f t="shared" si="1"/>
        <v>Zona Alta</v>
      </c>
      <c r="M15" s="17" t="s">
        <v>239</v>
      </c>
      <c r="N15" s="19" t="s">
        <v>177</v>
      </c>
      <c r="O15" s="19" t="s">
        <v>178</v>
      </c>
      <c r="P15" s="19" t="s">
        <v>179</v>
      </c>
      <c r="Q15" s="19" t="s">
        <v>180</v>
      </c>
      <c r="R15" s="21">
        <f t="shared" si="4"/>
        <v>0.4</v>
      </c>
      <c r="S15" s="19" t="s">
        <v>177</v>
      </c>
      <c r="T15" s="19" t="s">
        <v>181</v>
      </c>
      <c r="U15" s="19" t="s">
        <v>182</v>
      </c>
      <c r="V15" s="22">
        <f t="shared" si="7"/>
        <v>48</v>
      </c>
      <c r="W15" s="19" t="s">
        <v>207</v>
      </c>
      <c r="X15" s="22">
        <f t="shared" si="8"/>
        <v>48</v>
      </c>
      <c r="Y15" s="22" t="str">
        <f t="shared" si="6"/>
        <v>No Afecta
Impacto</v>
      </c>
      <c r="Z15" s="20" t="s">
        <v>204</v>
      </c>
      <c r="AA15" s="20" t="str">
        <f t="shared" si="2"/>
        <v>Zona Moderada</v>
      </c>
      <c r="AB15" s="19" t="s">
        <v>184</v>
      </c>
      <c r="AC15" s="25" t="s">
        <v>240</v>
      </c>
      <c r="AD15" s="19" t="s">
        <v>88</v>
      </c>
      <c r="AE15" s="6">
        <v>45657</v>
      </c>
      <c r="AF15" s="19" t="s">
        <v>218</v>
      </c>
      <c r="AG15" s="95" t="s">
        <v>335</v>
      </c>
      <c r="AH15" s="97"/>
      <c r="AI15" s="98">
        <v>0.66</v>
      </c>
      <c r="AJ15" s="99"/>
    </row>
    <row r="16" spans="1:36 16384:16384" ht="93.75" customHeight="1" x14ac:dyDescent="0.25">
      <c r="A16" s="93" t="s">
        <v>171</v>
      </c>
      <c r="B16" s="94"/>
      <c r="C16" s="95" t="s">
        <v>241</v>
      </c>
      <c r="D16" s="96"/>
      <c r="E16" s="97"/>
      <c r="F16" s="18" t="s">
        <v>200</v>
      </c>
      <c r="G16" s="18" t="s">
        <v>174</v>
      </c>
      <c r="H16" s="19" t="str">
        <f t="shared" si="0"/>
        <v>Media / Moderada</v>
      </c>
      <c r="I16" s="19">
        <f t="shared" si="3"/>
        <v>60</v>
      </c>
      <c r="J16" s="20" t="s">
        <v>204</v>
      </c>
      <c r="K16" s="19">
        <f t="shared" si="5"/>
        <v>60</v>
      </c>
      <c r="L16" s="20" t="str">
        <f t="shared" si="1"/>
        <v>Zona Moderada</v>
      </c>
      <c r="M16" s="17" t="s">
        <v>242</v>
      </c>
      <c r="N16" s="19" t="s">
        <v>177</v>
      </c>
      <c r="O16" s="19" t="s">
        <v>178</v>
      </c>
      <c r="P16" s="19" t="s">
        <v>179</v>
      </c>
      <c r="Q16" s="19" t="s">
        <v>234</v>
      </c>
      <c r="R16" s="21">
        <f t="shared" si="4"/>
        <v>0.5</v>
      </c>
      <c r="S16" s="19" t="s">
        <v>177</v>
      </c>
      <c r="T16" s="19" t="s">
        <v>190</v>
      </c>
      <c r="U16" s="19" t="s">
        <v>182</v>
      </c>
      <c r="V16" s="22">
        <f t="shared" si="7"/>
        <v>30</v>
      </c>
      <c r="W16" s="19" t="s">
        <v>183</v>
      </c>
      <c r="X16" s="22">
        <f t="shared" si="8"/>
        <v>30</v>
      </c>
      <c r="Y16" s="22" t="str">
        <f t="shared" si="6"/>
        <v>No Afecta
Impacto</v>
      </c>
      <c r="Z16" s="20" t="s">
        <v>204</v>
      </c>
      <c r="AA16" s="20" t="str">
        <f t="shared" si="2"/>
        <v>Zona Moderada</v>
      </c>
      <c r="AB16" s="19" t="s">
        <v>184</v>
      </c>
      <c r="AC16" s="25" t="s">
        <v>243</v>
      </c>
      <c r="AD16" s="19" t="s">
        <v>244</v>
      </c>
      <c r="AE16" s="6">
        <v>45657</v>
      </c>
      <c r="AF16" s="19" t="s">
        <v>218</v>
      </c>
      <c r="AG16" s="95" t="s">
        <v>336</v>
      </c>
      <c r="AH16" s="97"/>
      <c r="AI16" s="98">
        <v>0.66</v>
      </c>
      <c r="AJ16" s="99"/>
    </row>
    <row r="17" spans="1:36" ht="93.75" customHeight="1" x14ac:dyDescent="0.25">
      <c r="A17" s="93" t="s">
        <v>245</v>
      </c>
      <c r="B17" s="94"/>
      <c r="C17" s="95" t="s">
        <v>246</v>
      </c>
      <c r="D17" s="96"/>
      <c r="E17" s="97"/>
      <c r="F17" s="18" t="s">
        <v>200</v>
      </c>
      <c r="G17" s="18" t="s">
        <v>247</v>
      </c>
      <c r="H17" s="19" t="str">
        <f t="shared" si="0"/>
        <v>Muy Baja</v>
      </c>
      <c r="I17" s="19">
        <f t="shared" si="3"/>
        <v>20</v>
      </c>
      <c r="J17" s="20" t="s">
        <v>204</v>
      </c>
      <c r="K17" s="19">
        <f t="shared" si="5"/>
        <v>60</v>
      </c>
      <c r="L17" s="20" t="str">
        <f t="shared" si="1"/>
        <v>Zona Moderada</v>
      </c>
      <c r="M17" s="17" t="s">
        <v>248</v>
      </c>
      <c r="N17" s="19" t="s">
        <v>177</v>
      </c>
      <c r="O17" s="19" t="s">
        <v>178</v>
      </c>
      <c r="P17" s="19" t="s">
        <v>179</v>
      </c>
      <c r="Q17" s="19" t="s">
        <v>180</v>
      </c>
      <c r="R17" s="21">
        <f t="shared" si="4"/>
        <v>0.4</v>
      </c>
      <c r="S17" s="19" t="s">
        <v>177</v>
      </c>
      <c r="T17" s="19" t="s">
        <v>190</v>
      </c>
      <c r="U17" s="19" t="s">
        <v>182</v>
      </c>
      <c r="V17" s="22">
        <f>IF(OR(P17="Preventivo
25%",P17="Detectivo
15%"),(I17-(I17*R17)),"No Afecta Probabilidad")</f>
        <v>12</v>
      </c>
      <c r="W17" s="19" t="s">
        <v>207</v>
      </c>
      <c r="X17" s="22">
        <f t="shared" si="8"/>
        <v>12</v>
      </c>
      <c r="Y17" s="22" t="str">
        <f t="shared" si="6"/>
        <v>No Afecta
Impacto</v>
      </c>
      <c r="Z17" s="20" t="s">
        <v>204</v>
      </c>
      <c r="AA17" s="20" t="str">
        <f t="shared" si="2"/>
        <v>Zona Moderada</v>
      </c>
      <c r="AB17" s="19" t="s">
        <v>184</v>
      </c>
      <c r="AC17" s="25" t="s">
        <v>249</v>
      </c>
      <c r="AD17" s="19" t="s">
        <v>250</v>
      </c>
      <c r="AE17" s="6">
        <v>45657</v>
      </c>
      <c r="AF17" s="19" t="s">
        <v>218</v>
      </c>
      <c r="AG17" s="95" t="s">
        <v>340</v>
      </c>
      <c r="AH17" s="97"/>
      <c r="AI17" s="98">
        <v>0.66</v>
      </c>
      <c r="AJ17" s="99"/>
    </row>
    <row r="18" spans="1:36" ht="93.75" customHeight="1" x14ac:dyDescent="0.25">
      <c r="A18" s="93" t="s">
        <v>251</v>
      </c>
      <c r="B18" s="94"/>
      <c r="C18" s="95" t="s">
        <v>252</v>
      </c>
      <c r="D18" s="96"/>
      <c r="E18" s="97"/>
      <c r="F18" s="18" t="s">
        <v>200</v>
      </c>
      <c r="G18" s="18" t="s">
        <v>247</v>
      </c>
      <c r="H18" s="19" t="str">
        <f t="shared" si="0"/>
        <v>Muy Baja</v>
      </c>
      <c r="I18" s="19">
        <f t="shared" si="3"/>
        <v>20</v>
      </c>
      <c r="J18" s="20" t="s">
        <v>204</v>
      </c>
      <c r="K18" s="19">
        <f t="shared" si="5"/>
        <v>60</v>
      </c>
      <c r="L18" s="20" t="str">
        <f t="shared" si="1"/>
        <v>Zona Moderada</v>
      </c>
      <c r="M18" s="17" t="s">
        <v>253</v>
      </c>
      <c r="N18" s="19" t="s">
        <v>177</v>
      </c>
      <c r="O18" s="19" t="s">
        <v>178</v>
      </c>
      <c r="P18" s="19" t="s">
        <v>179</v>
      </c>
      <c r="Q18" s="19" t="s">
        <v>180</v>
      </c>
      <c r="R18" s="21">
        <f t="shared" si="4"/>
        <v>0.4</v>
      </c>
      <c r="S18" s="19" t="s">
        <v>177</v>
      </c>
      <c r="T18" s="19" t="s">
        <v>190</v>
      </c>
      <c r="U18" s="19" t="s">
        <v>182</v>
      </c>
      <c r="V18" s="22">
        <f t="shared" si="7"/>
        <v>12</v>
      </c>
      <c r="W18" s="19" t="s">
        <v>207</v>
      </c>
      <c r="X18" s="22">
        <f t="shared" si="8"/>
        <v>12</v>
      </c>
      <c r="Y18" s="22" t="str">
        <f t="shared" si="6"/>
        <v>No Afecta
Impacto</v>
      </c>
      <c r="Z18" s="20" t="s">
        <v>204</v>
      </c>
      <c r="AA18" s="20" t="str">
        <f t="shared" si="2"/>
        <v>Zona Moderada</v>
      </c>
      <c r="AB18" s="19" t="s">
        <v>184</v>
      </c>
      <c r="AC18" s="25" t="s">
        <v>254</v>
      </c>
      <c r="AD18" s="19" t="s">
        <v>255</v>
      </c>
      <c r="AE18" s="6">
        <v>45657</v>
      </c>
      <c r="AF18" s="19" t="s">
        <v>218</v>
      </c>
      <c r="AG18" s="95"/>
      <c r="AH18" s="97"/>
      <c r="AI18" s="104"/>
      <c r="AJ18" s="99"/>
    </row>
    <row r="19" spans="1:36" ht="93.75" customHeight="1" x14ac:dyDescent="0.25">
      <c r="A19" s="93" t="s">
        <v>212</v>
      </c>
      <c r="B19" s="94"/>
      <c r="C19" s="95" t="s">
        <v>256</v>
      </c>
      <c r="D19" s="96"/>
      <c r="E19" s="97"/>
      <c r="F19" s="18" t="s">
        <v>173</v>
      </c>
      <c r="G19" s="18" t="s">
        <v>174</v>
      </c>
      <c r="H19" s="19" t="str">
        <f t="shared" si="0"/>
        <v>Media / Moderada</v>
      </c>
      <c r="I19" s="19">
        <f t="shared" si="3"/>
        <v>60</v>
      </c>
      <c r="J19" s="20" t="s">
        <v>204</v>
      </c>
      <c r="K19" s="19">
        <f t="shared" si="5"/>
        <v>60</v>
      </c>
      <c r="L19" s="20" t="str">
        <f t="shared" si="1"/>
        <v>Zona Moderada</v>
      </c>
      <c r="M19" s="17" t="s">
        <v>257</v>
      </c>
      <c r="N19" s="19" t="s">
        <v>177</v>
      </c>
      <c r="O19" s="19" t="s">
        <v>178</v>
      </c>
      <c r="P19" s="19" t="s">
        <v>179</v>
      </c>
      <c r="Q19" s="19" t="s">
        <v>180</v>
      </c>
      <c r="R19" s="21">
        <f t="shared" si="4"/>
        <v>0.4</v>
      </c>
      <c r="S19" s="19" t="s">
        <v>177</v>
      </c>
      <c r="T19" s="19" t="s">
        <v>190</v>
      </c>
      <c r="U19" s="19" t="s">
        <v>182</v>
      </c>
      <c r="V19" s="22">
        <f t="shared" si="7"/>
        <v>36</v>
      </c>
      <c r="W19" s="19" t="s">
        <v>183</v>
      </c>
      <c r="X19" s="22">
        <f t="shared" si="8"/>
        <v>36</v>
      </c>
      <c r="Y19" s="22" t="str">
        <f t="shared" si="6"/>
        <v>No Afecta
Impacto</v>
      </c>
      <c r="Z19" s="20" t="s">
        <v>258</v>
      </c>
      <c r="AA19" s="20" t="str">
        <f t="shared" si="2"/>
        <v>Zona Moderada</v>
      </c>
      <c r="AB19" s="19" t="s">
        <v>184</v>
      </c>
      <c r="AC19" s="25" t="s">
        <v>259</v>
      </c>
      <c r="AD19" s="19" t="s">
        <v>260</v>
      </c>
      <c r="AE19" s="6">
        <v>45657</v>
      </c>
      <c r="AF19" s="19" t="s">
        <v>261</v>
      </c>
      <c r="AG19" s="95" t="s">
        <v>300</v>
      </c>
      <c r="AH19" s="97"/>
      <c r="AI19" s="98">
        <v>1</v>
      </c>
      <c r="AJ19" s="99"/>
    </row>
    <row r="20" spans="1:36" ht="115.5" customHeight="1" x14ac:dyDescent="0.25">
      <c r="A20" s="93" t="s">
        <v>262</v>
      </c>
      <c r="B20" s="94"/>
      <c r="C20" s="95" t="s">
        <v>263</v>
      </c>
      <c r="D20" s="96"/>
      <c r="E20" s="97"/>
      <c r="F20" s="18" t="s">
        <v>173</v>
      </c>
      <c r="G20" s="18" t="s">
        <v>174</v>
      </c>
      <c r="H20" s="19" t="str">
        <f t="shared" si="0"/>
        <v>Media / Moderada</v>
      </c>
      <c r="I20" s="19">
        <f t="shared" si="3"/>
        <v>60</v>
      </c>
      <c r="J20" s="20" t="s">
        <v>204</v>
      </c>
      <c r="K20" s="19">
        <f t="shared" si="5"/>
        <v>60</v>
      </c>
      <c r="L20" s="20" t="str">
        <f t="shared" si="1"/>
        <v>Zona Moderada</v>
      </c>
      <c r="M20" s="17" t="s">
        <v>264</v>
      </c>
      <c r="N20" s="19" t="s">
        <v>177</v>
      </c>
      <c r="O20" s="19" t="s">
        <v>178</v>
      </c>
      <c r="P20" s="19" t="s">
        <v>179</v>
      </c>
      <c r="Q20" s="19" t="s">
        <v>180</v>
      </c>
      <c r="R20" s="21">
        <f t="shared" si="4"/>
        <v>0.4</v>
      </c>
      <c r="S20" s="19" t="s">
        <v>222</v>
      </c>
      <c r="T20" s="19" t="s">
        <v>190</v>
      </c>
      <c r="U20" s="19" t="s">
        <v>182</v>
      </c>
      <c r="V20" s="22">
        <f t="shared" si="7"/>
        <v>36</v>
      </c>
      <c r="W20" s="19" t="s">
        <v>183</v>
      </c>
      <c r="X20" s="22">
        <f>+V20</f>
        <v>36</v>
      </c>
      <c r="Y20" s="22" t="str">
        <f t="shared" si="6"/>
        <v>No Afecta
Impacto</v>
      </c>
      <c r="Z20" s="20" t="s">
        <v>204</v>
      </c>
      <c r="AA20" s="20" t="str">
        <f t="shared" si="2"/>
        <v>Zona Moderada</v>
      </c>
      <c r="AB20" s="19" t="s">
        <v>184</v>
      </c>
      <c r="AC20" s="25" t="s">
        <v>265</v>
      </c>
      <c r="AD20" s="19" t="s">
        <v>266</v>
      </c>
      <c r="AE20" s="6">
        <v>45657</v>
      </c>
      <c r="AF20" s="19" t="s">
        <v>197</v>
      </c>
      <c r="AG20" s="95" t="s">
        <v>322</v>
      </c>
      <c r="AH20" s="97"/>
      <c r="AI20" s="104"/>
      <c r="AJ20" s="99"/>
    </row>
    <row r="21" spans="1:36" ht="98.25" customHeight="1" x14ac:dyDescent="0.25">
      <c r="A21" s="93" t="s">
        <v>267</v>
      </c>
      <c r="B21" s="94"/>
      <c r="C21" s="95" t="s">
        <v>268</v>
      </c>
      <c r="D21" s="96"/>
      <c r="E21" s="97"/>
      <c r="F21" s="18" t="s">
        <v>173</v>
      </c>
      <c r="G21" s="18" t="s">
        <v>238</v>
      </c>
      <c r="H21" s="19" t="str">
        <f t="shared" si="0"/>
        <v>Alta</v>
      </c>
      <c r="I21" s="19" t="str">
        <f t="shared" si="3"/>
        <v>80</v>
      </c>
      <c r="J21" s="20" t="s">
        <v>269</v>
      </c>
      <c r="K21" s="19">
        <f t="shared" si="5"/>
        <v>100</v>
      </c>
      <c r="L21" s="20" t="str">
        <f t="shared" si="1"/>
        <v>Zona Extrema</v>
      </c>
      <c r="M21" s="17" t="s">
        <v>314</v>
      </c>
      <c r="N21" s="19" t="s">
        <v>177</v>
      </c>
      <c r="O21" s="19" t="s">
        <v>178</v>
      </c>
      <c r="P21" s="19" t="s">
        <v>179</v>
      </c>
      <c r="Q21" s="19" t="s">
        <v>234</v>
      </c>
      <c r="R21" s="21">
        <f t="shared" si="4"/>
        <v>0.5</v>
      </c>
      <c r="S21" s="19" t="s">
        <v>177</v>
      </c>
      <c r="T21" s="19" t="s">
        <v>190</v>
      </c>
      <c r="U21" s="19" t="s">
        <v>182</v>
      </c>
      <c r="V21" s="22">
        <f t="shared" si="7"/>
        <v>40</v>
      </c>
      <c r="W21" s="19" t="s">
        <v>183</v>
      </c>
      <c r="X21" s="22">
        <f>+V21</f>
        <v>40</v>
      </c>
      <c r="Y21" s="22" t="str">
        <f t="shared" si="6"/>
        <v>No Afecta
Impacto</v>
      </c>
      <c r="Z21" s="20" t="s">
        <v>269</v>
      </c>
      <c r="AA21" s="20" t="str">
        <f t="shared" si="2"/>
        <v>Zona Extrema</v>
      </c>
      <c r="AB21" s="19" t="s">
        <v>184</v>
      </c>
      <c r="AC21" s="25" t="s">
        <v>315</v>
      </c>
      <c r="AD21" s="19" t="s">
        <v>266</v>
      </c>
      <c r="AE21" s="6">
        <v>45657</v>
      </c>
      <c r="AF21" s="19" t="s">
        <v>187</v>
      </c>
      <c r="AG21" s="95"/>
      <c r="AH21" s="97"/>
      <c r="AI21" s="104"/>
      <c r="AJ21" s="99"/>
    </row>
    <row r="22" spans="1:36" ht="123.6" customHeight="1" x14ac:dyDescent="0.25">
      <c r="A22" s="93" t="s">
        <v>270</v>
      </c>
      <c r="B22" s="94"/>
      <c r="C22" s="95" t="s">
        <v>271</v>
      </c>
      <c r="D22" s="96"/>
      <c r="E22" s="97"/>
      <c r="F22" s="18" t="s">
        <v>173</v>
      </c>
      <c r="G22" s="18" t="s">
        <v>174</v>
      </c>
      <c r="H22" s="19" t="str">
        <f t="shared" si="0"/>
        <v>Media / Moderada</v>
      </c>
      <c r="I22" s="19">
        <f t="shared" si="3"/>
        <v>60</v>
      </c>
      <c r="J22" s="20" t="s">
        <v>175</v>
      </c>
      <c r="K22" s="19" t="str">
        <f t="shared" si="5"/>
        <v>80</v>
      </c>
      <c r="L22" s="20" t="str">
        <f t="shared" si="1"/>
        <v>Zona Alta</v>
      </c>
      <c r="M22" s="17" t="s">
        <v>272</v>
      </c>
      <c r="N22" s="19" t="s">
        <v>177</v>
      </c>
      <c r="O22" s="19" t="s">
        <v>178</v>
      </c>
      <c r="P22" s="19" t="s">
        <v>179</v>
      </c>
      <c r="Q22" s="19" t="s">
        <v>180</v>
      </c>
      <c r="R22" s="21">
        <f t="shared" si="4"/>
        <v>0.4</v>
      </c>
      <c r="S22" s="19" t="s">
        <v>177</v>
      </c>
      <c r="T22" s="19" t="s">
        <v>190</v>
      </c>
      <c r="U22" s="19" t="s">
        <v>182</v>
      </c>
      <c r="V22" s="22">
        <f t="shared" si="7"/>
        <v>36</v>
      </c>
      <c r="W22" s="19" t="s">
        <v>183</v>
      </c>
      <c r="X22" s="22">
        <f>+V22</f>
        <v>36</v>
      </c>
      <c r="Y22" s="22" t="str">
        <f t="shared" si="6"/>
        <v>No Afecta
Impacto</v>
      </c>
      <c r="Z22" s="20" t="s">
        <v>175</v>
      </c>
      <c r="AA22" s="20" t="str">
        <f t="shared" si="2"/>
        <v>Zona Alta</v>
      </c>
      <c r="AB22" s="19" t="s">
        <v>184</v>
      </c>
      <c r="AC22" s="25" t="s">
        <v>273</v>
      </c>
      <c r="AD22" s="19" t="s">
        <v>274</v>
      </c>
      <c r="AE22" s="6">
        <v>45657</v>
      </c>
      <c r="AF22" s="19" t="s">
        <v>218</v>
      </c>
      <c r="AG22" s="95" t="s">
        <v>299</v>
      </c>
      <c r="AH22" s="97"/>
      <c r="AI22" s="98">
        <v>1</v>
      </c>
      <c r="AJ22" s="99"/>
    </row>
    <row r="23" spans="1:36" x14ac:dyDescent="0.25">
      <c r="A23" s="26"/>
      <c r="B23" s="26"/>
    </row>
    <row r="24" spans="1:36" x14ac:dyDescent="0.25">
      <c r="A24" s="26"/>
      <c r="B24" s="26"/>
    </row>
    <row r="25" spans="1:36" x14ac:dyDescent="0.25">
      <c r="A25" s="26"/>
      <c r="B25" s="26"/>
    </row>
    <row r="26" spans="1:36" x14ac:dyDescent="0.25">
      <c r="A26" s="26"/>
      <c r="B26" s="26"/>
    </row>
    <row r="27" spans="1:36" x14ac:dyDescent="0.25">
      <c r="A27" s="26"/>
      <c r="B27" s="26"/>
    </row>
    <row r="28" spans="1:36" x14ac:dyDescent="0.25">
      <c r="A28" s="26"/>
      <c r="B28" s="26"/>
    </row>
    <row r="29" spans="1:36" x14ac:dyDescent="0.25">
      <c r="A29" s="26"/>
      <c r="B29" s="26"/>
    </row>
    <row r="30" spans="1:36" x14ac:dyDescent="0.25">
      <c r="A30" s="26"/>
      <c r="B30" s="26"/>
    </row>
    <row r="31" spans="1:36" x14ac:dyDescent="0.25">
      <c r="A31" s="26"/>
      <c r="B31" s="26"/>
    </row>
    <row r="32" spans="1:36" x14ac:dyDescent="0.25">
      <c r="A32" s="26"/>
      <c r="B32" s="26"/>
    </row>
    <row r="33" spans="1:2" x14ac:dyDescent="0.25">
      <c r="A33" s="26"/>
      <c r="B33" s="26"/>
    </row>
    <row r="34" spans="1:2" x14ac:dyDescent="0.25">
      <c r="A34" s="26"/>
      <c r="B34" s="26"/>
    </row>
    <row r="35" spans="1:2" x14ac:dyDescent="0.25">
      <c r="A35" s="26"/>
      <c r="B35" s="26"/>
    </row>
    <row r="36" spans="1:2" x14ac:dyDescent="0.25">
      <c r="A36" s="26"/>
      <c r="B36" s="26"/>
    </row>
    <row r="37" spans="1:2" x14ac:dyDescent="0.25">
      <c r="A37" s="26"/>
      <c r="B37" s="26"/>
    </row>
    <row r="38" spans="1:2" x14ac:dyDescent="0.25">
      <c r="A38" s="26"/>
      <c r="B38" s="26"/>
    </row>
    <row r="39" spans="1:2" x14ac:dyDescent="0.25">
      <c r="A39" s="26"/>
      <c r="B39" s="26"/>
    </row>
    <row r="40" spans="1:2" x14ac:dyDescent="0.25">
      <c r="A40" s="26"/>
      <c r="B40" s="26"/>
    </row>
    <row r="41" spans="1:2" x14ac:dyDescent="0.25">
      <c r="A41" s="26"/>
      <c r="B41" s="26"/>
    </row>
    <row r="42" spans="1:2" x14ac:dyDescent="0.25">
      <c r="A42" s="26"/>
      <c r="B42" s="26"/>
    </row>
    <row r="43" spans="1:2" x14ac:dyDescent="0.25">
      <c r="A43" s="26"/>
      <c r="B43" s="26"/>
    </row>
    <row r="44" spans="1:2" x14ac:dyDescent="0.25">
      <c r="A44" s="26"/>
      <c r="B44" s="26"/>
    </row>
    <row r="45" spans="1:2" x14ac:dyDescent="0.25">
      <c r="A45" s="26"/>
      <c r="B45" s="26"/>
    </row>
    <row r="46" spans="1:2" x14ac:dyDescent="0.25">
      <c r="A46" s="26"/>
      <c r="B46" s="26"/>
    </row>
    <row r="47" spans="1:2" x14ac:dyDescent="0.25">
      <c r="A47" s="26"/>
      <c r="B47" s="26"/>
    </row>
    <row r="48" spans="1:2" x14ac:dyDescent="0.25">
      <c r="A48" s="26"/>
      <c r="B48" s="26"/>
    </row>
    <row r="49" spans="1:2" x14ac:dyDescent="0.25">
      <c r="A49" s="26"/>
      <c r="B49" s="26"/>
    </row>
    <row r="50" spans="1:2" x14ac:dyDescent="0.25">
      <c r="A50" s="26"/>
      <c r="B50" s="26"/>
    </row>
    <row r="51" spans="1:2" x14ac:dyDescent="0.25">
      <c r="A51" s="26"/>
      <c r="B51" s="26"/>
    </row>
    <row r="52" spans="1:2" x14ac:dyDescent="0.25">
      <c r="A52" s="26"/>
      <c r="B52" s="26"/>
    </row>
    <row r="53" spans="1:2" x14ac:dyDescent="0.25">
      <c r="A53" s="26"/>
      <c r="B53" s="26"/>
    </row>
    <row r="54" spans="1:2" x14ac:dyDescent="0.25">
      <c r="A54" s="26"/>
      <c r="B54" s="26"/>
    </row>
    <row r="55" spans="1:2" x14ac:dyDescent="0.25">
      <c r="A55" s="26"/>
      <c r="B55" s="26"/>
    </row>
    <row r="56" spans="1:2" x14ac:dyDescent="0.25">
      <c r="A56" s="26"/>
      <c r="B56" s="26"/>
    </row>
    <row r="57" spans="1:2" x14ac:dyDescent="0.25">
      <c r="A57" s="26"/>
      <c r="B57" s="26"/>
    </row>
    <row r="58" spans="1:2" x14ac:dyDescent="0.25">
      <c r="A58" s="26"/>
      <c r="B58" s="26"/>
    </row>
    <row r="59" spans="1:2" x14ac:dyDescent="0.25">
      <c r="A59" s="26"/>
      <c r="B59" s="26"/>
    </row>
    <row r="60" spans="1:2" x14ac:dyDescent="0.25">
      <c r="A60" s="26"/>
      <c r="B60" s="26"/>
    </row>
    <row r="61" spans="1:2" x14ac:dyDescent="0.25">
      <c r="A61" s="26"/>
      <c r="B61" s="26"/>
    </row>
    <row r="62" spans="1:2" x14ac:dyDescent="0.25">
      <c r="A62" s="26"/>
      <c r="B62" s="26"/>
    </row>
    <row r="63" spans="1:2" x14ac:dyDescent="0.25">
      <c r="A63" s="26"/>
      <c r="B63" s="26"/>
    </row>
    <row r="64" spans="1:2" x14ac:dyDescent="0.25">
      <c r="A64" s="26"/>
      <c r="B64" s="26"/>
    </row>
    <row r="65" spans="1:2" x14ac:dyDescent="0.25">
      <c r="A65" s="26"/>
      <c r="B65" s="26"/>
    </row>
    <row r="66" spans="1:2" x14ac:dyDescent="0.25">
      <c r="A66" s="26"/>
      <c r="B66" s="26"/>
    </row>
    <row r="67" spans="1:2" x14ac:dyDescent="0.25">
      <c r="A67" s="26"/>
      <c r="B67" s="26"/>
    </row>
    <row r="68" spans="1:2" x14ac:dyDescent="0.25">
      <c r="A68" s="26"/>
      <c r="B68" s="26"/>
    </row>
    <row r="69" spans="1:2" x14ac:dyDescent="0.25">
      <c r="A69" s="26"/>
      <c r="B69" s="26"/>
    </row>
    <row r="70" spans="1:2" x14ac:dyDescent="0.25">
      <c r="A70" s="26"/>
      <c r="B70" s="26"/>
    </row>
    <row r="71" spans="1:2" x14ac:dyDescent="0.25">
      <c r="A71" s="26"/>
      <c r="B71" s="26"/>
    </row>
    <row r="72" spans="1:2" x14ac:dyDescent="0.25">
      <c r="A72" s="26"/>
      <c r="B72" s="26"/>
    </row>
    <row r="73" spans="1:2" x14ac:dyDescent="0.25">
      <c r="A73" s="26"/>
      <c r="B73" s="26"/>
    </row>
    <row r="74" spans="1:2" x14ac:dyDescent="0.25">
      <c r="A74" s="26"/>
      <c r="B74" s="26"/>
    </row>
    <row r="75" spans="1:2" x14ac:dyDescent="0.25">
      <c r="A75" s="26"/>
      <c r="B75" s="26"/>
    </row>
    <row r="76" spans="1:2" x14ac:dyDescent="0.25">
      <c r="A76" s="26"/>
      <c r="B76" s="26"/>
    </row>
    <row r="77" spans="1:2" x14ac:dyDescent="0.25">
      <c r="A77" s="26"/>
      <c r="B77" s="26"/>
    </row>
    <row r="78" spans="1:2" x14ac:dyDescent="0.25">
      <c r="A78" s="26"/>
      <c r="B78" s="26"/>
    </row>
    <row r="79" spans="1:2" x14ac:dyDescent="0.25">
      <c r="A79" s="26"/>
      <c r="B79" s="26"/>
    </row>
    <row r="80" spans="1:2" x14ac:dyDescent="0.25">
      <c r="A80" s="26"/>
      <c r="B80" s="26"/>
    </row>
    <row r="81" spans="1:2" x14ac:dyDescent="0.25">
      <c r="A81" s="26"/>
      <c r="B81" s="26"/>
    </row>
    <row r="82" spans="1:2" x14ac:dyDescent="0.25">
      <c r="A82" s="26"/>
      <c r="B82" s="26"/>
    </row>
    <row r="83" spans="1:2" x14ac:dyDescent="0.25">
      <c r="A83" s="26"/>
      <c r="B83" s="26"/>
    </row>
    <row r="84" spans="1:2" x14ac:dyDescent="0.25">
      <c r="A84" s="26"/>
      <c r="B84" s="26"/>
    </row>
    <row r="85" spans="1:2" x14ac:dyDescent="0.25">
      <c r="A85" s="26"/>
      <c r="B85" s="26"/>
    </row>
    <row r="86" spans="1:2" x14ac:dyDescent="0.25">
      <c r="A86" s="26"/>
      <c r="B86" s="26"/>
    </row>
    <row r="87" spans="1:2" x14ac:dyDescent="0.25">
      <c r="A87" s="26"/>
      <c r="B87" s="26"/>
    </row>
    <row r="88" spans="1:2" x14ac:dyDescent="0.25">
      <c r="A88" s="26"/>
      <c r="B88" s="26"/>
    </row>
    <row r="89" spans="1:2" x14ac:dyDescent="0.25">
      <c r="A89" s="26"/>
      <c r="B89" s="26"/>
    </row>
    <row r="90" spans="1:2" x14ac:dyDescent="0.25">
      <c r="A90" s="26"/>
      <c r="B90" s="26"/>
    </row>
    <row r="91" spans="1:2" x14ac:dyDescent="0.25">
      <c r="A91" s="26"/>
      <c r="B91" s="26"/>
    </row>
    <row r="92" spans="1:2" x14ac:dyDescent="0.25">
      <c r="A92" s="26"/>
      <c r="B92" s="26"/>
    </row>
    <row r="93" spans="1:2" x14ac:dyDescent="0.25">
      <c r="A93" s="26"/>
      <c r="B93" s="26"/>
    </row>
    <row r="94" spans="1:2" x14ac:dyDescent="0.25">
      <c r="A94" s="26"/>
      <c r="B94" s="26"/>
    </row>
    <row r="95" spans="1:2" x14ac:dyDescent="0.25">
      <c r="A95" s="26"/>
      <c r="B95" s="26"/>
    </row>
    <row r="96" spans="1:2" x14ac:dyDescent="0.25">
      <c r="A96" s="26"/>
      <c r="B96" s="26"/>
    </row>
    <row r="97" spans="1:2" x14ac:dyDescent="0.25">
      <c r="A97" s="26"/>
      <c r="B97" s="26"/>
    </row>
    <row r="98" spans="1:2" x14ac:dyDescent="0.25">
      <c r="A98" s="26"/>
      <c r="B98" s="26"/>
    </row>
    <row r="99" spans="1:2" x14ac:dyDescent="0.25">
      <c r="A99" s="26"/>
      <c r="B99" s="26"/>
    </row>
    <row r="100" spans="1:2" x14ac:dyDescent="0.25">
      <c r="A100" s="26"/>
      <c r="B100" s="26"/>
    </row>
    <row r="101" spans="1:2" x14ac:dyDescent="0.25">
      <c r="A101" s="26"/>
      <c r="B101" s="26"/>
    </row>
    <row r="102" spans="1:2" x14ac:dyDescent="0.25">
      <c r="A102" s="26"/>
      <c r="B102" s="26"/>
    </row>
    <row r="103" spans="1:2" x14ac:dyDescent="0.25">
      <c r="A103" s="26"/>
      <c r="B103" s="26"/>
    </row>
    <row r="104" spans="1:2" x14ac:dyDescent="0.25">
      <c r="A104" s="26"/>
      <c r="B104" s="26"/>
    </row>
    <row r="105" spans="1:2" x14ac:dyDescent="0.25">
      <c r="A105" s="26"/>
      <c r="B105" s="26"/>
    </row>
    <row r="106" spans="1:2" x14ac:dyDescent="0.25">
      <c r="A106" s="26"/>
      <c r="B106" s="26"/>
    </row>
    <row r="107" spans="1:2" x14ac:dyDescent="0.25">
      <c r="A107" s="26"/>
      <c r="B107" s="26"/>
    </row>
    <row r="108" spans="1:2" x14ac:dyDescent="0.25">
      <c r="A108" s="26"/>
      <c r="B108" s="26"/>
    </row>
    <row r="109" spans="1:2" x14ac:dyDescent="0.25">
      <c r="A109" s="26"/>
      <c r="B109" s="26"/>
    </row>
    <row r="110" spans="1:2" x14ac:dyDescent="0.25">
      <c r="A110" s="26"/>
      <c r="B110" s="26"/>
    </row>
    <row r="111" spans="1:2" x14ac:dyDescent="0.25">
      <c r="A111" s="26"/>
      <c r="B111" s="26"/>
    </row>
    <row r="112" spans="1:2" x14ac:dyDescent="0.25">
      <c r="A112" s="26"/>
      <c r="B112" s="26"/>
    </row>
    <row r="113" spans="1:2" x14ac:dyDescent="0.25">
      <c r="A113" s="26"/>
      <c r="B113" s="26"/>
    </row>
    <row r="114" spans="1:2" x14ac:dyDescent="0.25">
      <c r="A114" s="26"/>
      <c r="B114" s="26"/>
    </row>
    <row r="115" spans="1:2" x14ac:dyDescent="0.25">
      <c r="A115" s="26"/>
      <c r="B115" s="26"/>
    </row>
    <row r="116" spans="1:2" x14ac:dyDescent="0.25">
      <c r="A116" s="26"/>
      <c r="B116" s="26"/>
    </row>
    <row r="117" spans="1:2" x14ac:dyDescent="0.25">
      <c r="A117" s="26"/>
      <c r="B117" s="26"/>
    </row>
    <row r="118" spans="1:2" x14ac:dyDescent="0.25">
      <c r="A118" s="26"/>
      <c r="B118" s="26"/>
    </row>
    <row r="119" spans="1:2" x14ac:dyDescent="0.25">
      <c r="A119" s="26"/>
      <c r="B119" s="26"/>
    </row>
    <row r="120" spans="1:2" x14ac:dyDescent="0.25">
      <c r="A120" s="26"/>
      <c r="B120" s="26"/>
    </row>
    <row r="121" spans="1:2" x14ac:dyDescent="0.25">
      <c r="A121" s="26"/>
      <c r="B121" s="26"/>
    </row>
    <row r="122" spans="1:2" x14ac:dyDescent="0.25">
      <c r="A122" s="26"/>
      <c r="B122" s="26"/>
    </row>
    <row r="123" spans="1:2" x14ac:dyDescent="0.25">
      <c r="A123" s="26"/>
      <c r="B123" s="26"/>
    </row>
    <row r="124" spans="1:2" x14ac:dyDescent="0.25">
      <c r="A124" s="26"/>
      <c r="B124" s="26"/>
    </row>
    <row r="125" spans="1:2" x14ac:dyDescent="0.25">
      <c r="A125" s="26"/>
      <c r="B125" s="26"/>
    </row>
    <row r="126" spans="1:2" x14ac:dyDescent="0.25">
      <c r="A126" s="26"/>
      <c r="B126" s="26"/>
    </row>
    <row r="127" spans="1:2" x14ac:dyDescent="0.25">
      <c r="A127" s="26"/>
      <c r="B127" s="26"/>
    </row>
    <row r="128" spans="1:2" x14ac:dyDescent="0.25">
      <c r="A128" s="26"/>
      <c r="B128" s="26"/>
    </row>
    <row r="129" spans="1:6" x14ac:dyDescent="0.25">
      <c r="A129" s="26"/>
      <c r="B129" s="26"/>
    </row>
    <row r="130" spans="1:6" x14ac:dyDescent="0.25">
      <c r="A130" s="26"/>
      <c r="B130" s="26"/>
    </row>
    <row r="131" spans="1:6" x14ac:dyDescent="0.25">
      <c r="A131" s="26"/>
      <c r="B131" s="26"/>
    </row>
    <row r="132" spans="1:6" x14ac:dyDescent="0.25">
      <c r="A132" s="26"/>
      <c r="B132" s="26"/>
    </row>
    <row r="133" spans="1:6" x14ac:dyDescent="0.25">
      <c r="A133" s="26"/>
      <c r="B133" s="26"/>
    </row>
    <row r="134" spans="1:6" x14ac:dyDescent="0.25">
      <c r="A134" s="26"/>
      <c r="B134" s="26"/>
    </row>
    <row r="135" spans="1:6" x14ac:dyDescent="0.25">
      <c r="A135" s="26"/>
      <c r="B135" s="26"/>
    </row>
    <row r="136" spans="1:6" x14ac:dyDescent="0.25">
      <c r="A136" s="26"/>
      <c r="B136" s="26"/>
    </row>
    <row r="137" spans="1:6" ht="51" x14ac:dyDescent="0.25">
      <c r="A137" s="26" t="s">
        <v>275</v>
      </c>
      <c r="B137" s="26"/>
      <c r="C137" s="12" t="s">
        <v>200</v>
      </c>
      <c r="D137" s="12" t="s">
        <v>247</v>
      </c>
      <c r="E137" s="12" t="s">
        <v>276</v>
      </c>
      <c r="F137" s="28"/>
    </row>
    <row r="138" spans="1:6" ht="63.75" x14ac:dyDescent="0.25">
      <c r="A138" s="12" t="s">
        <v>262</v>
      </c>
      <c r="C138" s="12" t="s">
        <v>277</v>
      </c>
      <c r="D138" s="12" t="s">
        <v>214</v>
      </c>
      <c r="E138" s="12" t="s">
        <v>258</v>
      </c>
      <c r="F138" s="28"/>
    </row>
    <row r="139" spans="1:6" ht="76.5" x14ac:dyDescent="0.25">
      <c r="A139" s="12" t="s">
        <v>278</v>
      </c>
      <c r="C139" s="12" t="s">
        <v>173</v>
      </c>
      <c r="D139" s="12" t="s">
        <v>174</v>
      </c>
      <c r="E139" s="12" t="s">
        <v>204</v>
      </c>
      <c r="F139" s="28"/>
    </row>
    <row r="140" spans="1:6" ht="76.5" x14ac:dyDescent="0.25">
      <c r="A140" s="12" t="s">
        <v>231</v>
      </c>
      <c r="C140" s="12" t="s">
        <v>279</v>
      </c>
      <c r="D140" s="12" t="s">
        <v>238</v>
      </c>
      <c r="E140" s="12" t="s">
        <v>175</v>
      </c>
      <c r="F140" s="28"/>
    </row>
    <row r="141" spans="1:6" ht="51" x14ac:dyDescent="0.25">
      <c r="A141" s="12" t="s">
        <v>245</v>
      </c>
      <c r="C141" s="12" t="s">
        <v>280</v>
      </c>
      <c r="D141" s="12" t="s">
        <v>281</v>
      </c>
      <c r="E141" s="12" t="s">
        <v>269</v>
      </c>
      <c r="F141" s="28"/>
    </row>
    <row r="142" spans="1:6" ht="38.25" x14ac:dyDescent="0.25">
      <c r="A142" s="12" t="s">
        <v>251</v>
      </c>
      <c r="C142" s="12" t="s">
        <v>282</v>
      </c>
    </row>
    <row r="143" spans="1:6" ht="51" x14ac:dyDescent="0.25">
      <c r="A143" s="12" t="s">
        <v>270</v>
      </c>
      <c r="C143" s="12" t="s">
        <v>283</v>
      </c>
    </row>
    <row r="144" spans="1:6" ht="51" x14ac:dyDescent="0.25">
      <c r="A144" s="12" t="s">
        <v>284</v>
      </c>
    </row>
    <row r="145" spans="1:1" ht="38.25" x14ac:dyDescent="0.25">
      <c r="A145" s="12" t="s">
        <v>285</v>
      </c>
    </row>
    <row r="146" spans="1:1" x14ac:dyDescent="0.25">
      <c r="A146" s="12" t="s">
        <v>198</v>
      </c>
    </row>
    <row r="147" spans="1:1" ht="38.25" x14ac:dyDescent="0.25">
      <c r="A147" s="12" t="s">
        <v>286</v>
      </c>
    </row>
    <row r="148" spans="1:1" ht="25.5" x14ac:dyDescent="0.25">
      <c r="A148" s="12" t="s">
        <v>171</v>
      </c>
    </row>
    <row r="149" spans="1:1" ht="38.25" x14ac:dyDescent="0.25">
      <c r="A149" s="12" t="s">
        <v>212</v>
      </c>
    </row>
    <row r="150" spans="1:1" ht="38.25" x14ac:dyDescent="0.25">
      <c r="A150" s="12" t="s">
        <v>219</v>
      </c>
    </row>
    <row r="151" spans="1:1" x14ac:dyDescent="0.25">
      <c r="A151" s="12" t="s">
        <v>267</v>
      </c>
    </row>
    <row r="152" spans="1:1" x14ac:dyDescent="0.25">
      <c r="A152" s="12" t="s">
        <v>226</v>
      </c>
    </row>
    <row r="1048539" spans="14:34" x14ac:dyDescent="0.25">
      <c r="W1048539" s="12" t="s">
        <v>287</v>
      </c>
      <c r="Z1048539" s="12" t="s">
        <v>276</v>
      </c>
    </row>
    <row r="1048540" spans="14:34" ht="25.5" x14ac:dyDescent="0.25">
      <c r="W1048540" s="12" t="s">
        <v>183</v>
      </c>
      <c r="Z1048540" s="12" t="s">
        <v>258</v>
      </c>
      <c r="AB1048540" s="12" t="s">
        <v>288</v>
      </c>
    </row>
    <row r="1048541" spans="14:34" ht="25.5" x14ac:dyDescent="0.25">
      <c r="N1048541" s="27" t="s">
        <v>177</v>
      </c>
      <c r="P1048541" s="27" t="s">
        <v>179</v>
      </c>
      <c r="Q1048541" s="27" t="s">
        <v>180</v>
      </c>
      <c r="S1048541" s="27" t="s">
        <v>177</v>
      </c>
      <c r="T1048541" s="27" t="s">
        <v>190</v>
      </c>
      <c r="U1048541" s="27" t="s">
        <v>182</v>
      </c>
      <c r="V1048541" s="27"/>
      <c r="W1048541" s="12" t="s">
        <v>207</v>
      </c>
      <c r="Z1048541" s="12" t="s">
        <v>204</v>
      </c>
      <c r="AB1048541" s="12" t="s">
        <v>184</v>
      </c>
      <c r="AH1048541" s="29"/>
    </row>
    <row r="1048542" spans="14:34" ht="25.5" x14ac:dyDescent="0.25">
      <c r="N1048542" s="12" t="s">
        <v>178</v>
      </c>
      <c r="O1048542" s="12"/>
      <c r="P1048542" s="27" t="s">
        <v>289</v>
      </c>
      <c r="Q1048542" s="27" t="s">
        <v>234</v>
      </c>
      <c r="S1048542" s="27" t="s">
        <v>222</v>
      </c>
      <c r="T1048542" s="27" t="s">
        <v>181</v>
      </c>
      <c r="U1048542" s="27" t="s">
        <v>223</v>
      </c>
      <c r="V1048542" s="27"/>
      <c r="W1048542" s="12" t="s">
        <v>290</v>
      </c>
      <c r="Z1048542" s="12" t="s">
        <v>175</v>
      </c>
      <c r="AB1048542" s="12" t="s">
        <v>291</v>
      </c>
      <c r="AH1048542" s="29"/>
    </row>
    <row r="1048543" spans="14:34" ht="25.5" x14ac:dyDescent="0.25">
      <c r="P1048543" s="27" t="s">
        <v>206</v>
      </c>
      <c r="W1048543" s="12" t="s">
        <v>292</v>
      </c>
      <c r="Z1048543" s="12" t="s">
        <v>269</v>
      </c>
      <c r="AB1048543" s="12" t="s">
        <v>293</v>
      </c>
      <c r="AH1048543" s="29"/>
    </row>
  </sheetData>
  <autoFilter ref="A4:XFD22" xr:uid="{00000000-0009-0000-0000-000006000000}">
    <filterColumn colId="0" showButton="0"/>
    <filterColumn colId="2" showButton="0"/>
    <filterColumn colId="3" showButton="0"/>
    <filterColumn colId="34" showButton="0"/>
  </autoFilter>
  <mergeCells count="104">
    <mergeCell ref="A21:B21"/>
    <mergeCell ref="C21:E21"/>
    <mergeCell ref="AG21:AH21"/>
    <mergeCell ref="AI21:AJ21"/>
    <mergeCell ref="A22:B22"/>
    <mergeCell ref="C22:E22"/>
    <mergeCell ref="AG22:AH22"/>
    <mergeCell ref="AI22:AJ22"/>
    <mergeCell ref="A19:B19"/>
    <mergeCell ref="C19:E19"/>
    <mergeCell ref="AG19:AH19"/>
    <mergeCell ref="AI19:AJ19"/>
    <mergeCell ref="A20:B20"/>
    <mergeCell ref="C20:E20"/>
    <mergeCell ref="AG20:AH20"/>
    <mergeCell ref="AI20:AJ20"/>
    <mergeCell ref="A17:B17"/>
    <mergeCell ref="C17:E17"/>
    <mergeCell ref="AG17:AH17"/>
    <mergeCell ref="AI17:AJ17"/>
    <mergeCell ref="A18:B18"/>
    <mergeCell ref="C18:E18"/>
    <mergeCell ref="AG18:AH18"/>
    <mergeCell ref="AI18:AJ18"/>
    <mergeCell ref="A15:B15"/>
    <mergeCell ref="C15:E15"/>
    <mergeCell ref="AG15:AH15"/>
    <mergeCell ref="AI15:AJ15"/>
    <mergeCell ref="A16:B16"/>
    <mergeCell ref="C16:E16"/>
    <mergeCell ref="AG16:AH16"/>
    <mergeCell ref="AI16:AJ16"/>
    <mergeCell ref="A13:B13"/>
    <mergeCell ref="C13:E13"/>
    <mergeCell ref="AG13:AH13"/>
    <mergeCell ref="AI13:AJ13"/>
    <mergeCell ref="A14:B14"/>
    <mergeCell ref="C14:E14"/>
    <mergeCell ref="AG14:AH14"/>
    <mergeCell ref="AI14:AJ14"/>
    <mergeCell ref="A11:B11"/>
    <mergeCell ref="C11:E11"/>
    <mergeCell ref="AG11:AH11"/>
    <mergeCell ref="AI11:AJ11"/>
    <mergeCell ref="A12:B12"/>
    <mergeCell ref="C12:E12"/>
    <mergeCell ref="AG12:AH12"/>
    <mergeCell ref="AI12:AJ12"/>
    <mergeCell ref="A9:B9"/>
    <mergeCell ref="C9:E9"/>
    <mergeCell ref="AG9:AH9"/>
    <mergeCell ref="AI9:AJ9"/>
    <mergeCell ref="A10:B10"/>
    <mergeCell ref="C10:E10"/>
    <mergeCell ref="AG10:AH10"/>
    <mergeCell ref="AI10:AJ10"/>
    <mergeCell ref="A7:B7"/>
    <mergeCell ref="C7:E7"/>
    <mergeCell ref="AG7:AH7"/>
    <mergeCell ref="AI7:AJ7"/>
    <mergeCell ref="A8:B8"/>
    <mergeCell ref="C8:E8"/>
    <mergeCell ref="AG8:AH8"/>
    <mergeCell ref="AI8:AJ8"/>
    <mergeCell ref="A5:B5"/>
    <mergeCell ref="C5:E5"/>
    <mergeCell ref="AG5:AH5"/>
    <mergeCell ref="AI5:AJ5"/>
    <mergeCell ref="A6:B6"/>
    <mergeCell ref="C6:E6"/>
    <mergeCell ref="AG6:AH6"/>
    <mergeCell ref="AI6:AJ6"/>
    <mergeCell ref="AB3:AB4"/>
    <mergeCell ref="AC3:AC4"/>
    <mergeCell ref="AD3:AD4"/>
    <mergeCell ref="AE3:AE4"/>
    <mergeCell ref="AF3:AF4"/>
    <mergeCell ref="AG3:AH3"/>
    <mergeCell ref="S3:U3"/>
    <mergeCell ref="V3:V4"/>
    <mergeCell ref="W3:W4"/>
    <mergeCell ref="X3:X4"/>
    <mergeCell ref="Y3:Z3"/>
    <mergeCell ref="AA3:AA4"/>
    <mergeCell ref="J3:J4"/>
    <mergeCell ref="K3:K4"/>
    <mergeCell ref="L3:L4"/>
    <mergeCell ref="A1:B1"/>
    <mergeCell ref="C1:L1"/>
    <mergeCell ref="M1:AB1"/>
    <mergeCell ref="AC1:AJ1"/>
    <mergeCell ref="A2:L2"/>
    <mergeCell ref="M2:AB2"/>
    <mergeCell ref="AC2:AJ2"/>
    <mergeCell ref="M3:M4"/>
    <mergeCell ref="N3:O3"/>
    <mergeCell ref="P3:R3"/>
    <mergeCell ref="A3:B4"/>
    <mergeCell ref="C3:E4"/>
    <mergeCell ref="F3:F4"/>
    <mergeCell ref="G3:G4"/>
    <mergeCell ref="H3:H4"/>
    <mergeCell ref="I3:I4"/>
    <mergeCell ref="AI3:AJ4"/>
  </mergeCells>
  <conditionalFormatting sqref="H5:H22">
    <cfRule type="cellIs" dxfId="27" priority="5" operator="equal">
      <formula>"Muy Alta"</formula>
    </cfRule>
    <cfRule type="cellIs" dxfId="26" priority="6" operator="equal">
      <formula>"Alta"</formula>
    </cfRule>
    <cfRule type="cellIs" dxfId="25" priority="7" operator="equal">
      <formula>"Media / Moderada"</formula>
    </cfRule>
    <cfRule type="cellIs" dxfId="24" priority="8" operator="equal">
      <formula>"Baja"</formula>
    </cfRule>
    <cfRule type="cellIs" dxfId="23" priority="9" operator="equal">
      <formula>"Muy baja"</formula>
    </cfRule>
  </conditionalFormatting>
  <conditionalFormatting sqref="I5">
    <cfRule type="cellIs" dxfId="22" priority="54" operator="equal">
      <formula>"Muy Alta"</formula>
    </cfRule>
    <cfRule type="cellIs" dxfId="21" priority="55" operator="equal">
      <formula>"Alta"</formula>
    </cfRule>
    <cfRule type="cellIs" dxfId="20" priority="56" operator="equal">
      <formula>"Media / Moderada"</formula>
    </cfRule>
    <cfRule type="cellIs" dxfId="19" priority="57" operator="equal">
      <formula>"Baja"</formula>
    </cfRule>
    <cfRule type="cellIs" dxfId="18" priority="58" operator="equal">
      <formula>"Muy baja"</formula>
    </cfRule>
  </conditionalFormatting>
  <conditionalFormatting sqref="J5:J22 Z5:Z22">
    <cfRule type="cellIs" dxfId="17" priority="14" operator="equal">
      <formula>"Catastrófico"</formula>
    </cfRule>
    <cfRule type="cellIs" dxfId="16" priority="15" operator="equal">
      <formula>"Mayor"</formula>
    </cfRule>
    <cfRule type="cellIs" dxfId="15" priority="16" operator="equal">
      <formula>"Moderado"</formula>
    </cfRule>
    <cfRule type="cellIs" dxfId="14" priority="17" operator="equal">
      <formula>"Menor"</formula>
    </cfRule>
    <cfRule type="cellIs" dxfId="13" priority="18" operator="equal">
      <formula>"Leve"</formula>
    </cfRule>
  </conditionalFormatting>
  <conditionalFormatting sqref="L5:L22">
    <cfRule type="cellIs" dxfId="12" priority="10" operator="equal">
      <formula>"Zona Extrema"</formula>
    </cfRule>
    <cfRule type="cellIs" dxfId="11" priority="11" operator="equal">
      <formula>"Zona Alta"</formula>
    </cfRule>
    <cfRule type="cellIs" dxfId="10" priority="12" operator="equal">
      <formula>"Zona Moderada"</formula>
    </cfRule>
    <cfRule type="cellIs" dxfId="9" priority="13" operator="equal">
      <formula>"Zona Baja"</formula>
    </cfRule>
  </conditionalFormatting>
  <conditionalFormatting sqref="W5:W22">
    <cfRule type="cellIs" dxfId="8" priority="19" operator="equal">
      <formula>"Muy Alta"</formula>
    </cfRule>
    <cfRule type="cellIs" dxfId="7" priority="20" operator="equal">
      <formula>"Alta"</formula>
    </cfRule>
    <cfRule type="cellIs" dxfId="6" priority="21" operator="equal">
      <formula>"Media / Moderada"</formula>
    </cfRule>
    <cfRule type="cellIs" dxfId="5" priority="22" operator="equal">
      <formula>"Baja"</formula>
    </cfRule>
    <cfRule type="cellIs" dxfId="4" priority="23" operator="equal">
      <formula>"Muy baja"</formula>
    </cfRule>
  </conditionalFormatting>
  <conditionalFormatting sqref="AA5:AA22">
    <cfRule type="cellIs" dxfId="3" priority="1" operator="equal">
      <formula>"Zona Extrema"</formula>
    </cfRule>
    <cfRule type="cellIs" dxfId="2" priority="2" operator="equal">
      <formula>"Zona Alta"</formula>
    </cfRule>
    <cfRule type="cellIs" dxfId="1" priority="3" operator="equal">
      <formula>"Zona Moderada"</formula>
    </cfRule>
    <cfRule type="cellIs" dxfId="0" priority="4" operator="equal">
      <formula>"Zona Baja"</formula>
    </cfRule>
  </conditionalFormatting>
  <dataValidations count="13">
    <dataValidation type="list" allowBlank="1" showInputMessage="1" showErrorMessage="1" sqref="AB5:AB22" xr:uid="{00000000-0002-0000-0600-000000000000}">
      <formula1>$AB$1048540:$AB$1048576</formula1>
    </dataValidation>
    <dataValidation type="list" allowBlank="1" showInputMessage="1" showErrorMessage="1" sqref="Z5:Z22" xr:uid="{00000000-0002-0000-0600-000001000000}">
      <formula1>$Z$1048539:$Z$1048576</formula1>
    </dataValidation>
    <dataValidation type="list" allowBlank="1" showInputMessage="1" showErrorMessage="1" sqref="W5:W22" xr:uid="{00000000-0002-0000-0600-000002000000}">
      <formula1>$W$1048539:$W$1048576</formula1>
    </dataValidation>
    <dataValidation type="list" allowBlank="1" showInputMessage="1" showErrorMessage="1" sqref="P5:P22" xr:uid="{00000000-0002-0000-0600-000003000000}">
      <formula1>$P$1048541:$P$1048576</formula1>
    </dataValidation>
    <dataValidation type="list" allowBlank="1" showInputMessage="1" showErrorMessage="1" sqref="U5:U22" xr:uid="{00000000-0002-0000-0600-000004000000}">
      <formula1>$U$1048541:$U$1048542</formula1>
    </dataValidation>
    <dataValidation type="list" allowBlank="1" showInputMessage="1" showErrorMessage="1" sqref="T5:T22" xr:uid="{00000000-0002-0000-0600-000005000000}">
      <formula1>$T$1048541:$T$1048542</formula1>
    </dataValidation>
    <dataValidation type="list" allowBlank="1" showInputMessage="1" showErrorMessage="1" sqref="S5:S22" xr:uid="{00000000-0002-0000-0600-000006000000}">
      <formula1>$S$1048541:$S$1048542</formula1>
    </dataValidation>
    <dataValidation type="list" allowBlank="1" showInputMessage="1" showErrorMessage="1" sqref="Q5:Q22" xr:uid="{00000000-0002-0000-0600-000007000000}">
      <formula1>$Q$1048541:$Q$1048542</formula1>
    </dataValidation>
    <dataValidation type="list" allowBlank="1" showInputMessage="1" showErrorMessage="1" sqref="N5:O22" xr:uid="{00000000-0002-0000-0600-000008000000}">
      <formula1>$N$1048541:$N$1048542</formula1>
    </dataValidation>
    <dataValidation type="list" allowBlank="1" showInputMessage="1" showErrorMessage="1" sqref="J5:J22" xr:uid="{00000000-0002-0000-0600-000009000000}">
      <formula1>$E$137:$E$141</formula1>
    </dataValidation>
    <dataValidation type="list" allowBlank="1" showInputMessage="1" showErrorMessage="1" sqref="G5:G22" xr:uid="{00000000-0002-0000-0600-00000A000000}">
      <formula1>$D$137:$D$141</formula1>
    </dataValidation>
    <dataValidation type="list" allowBlank="1" showInputMessage="1" showErrorMessage="1" sqref="F5:F22" xr:uid="{00000000-0002-0000-0600-00000B000000}">
      <formula1>$C$137:$C$143</formula1>
    </dataValidation>
    <dataValidation type="list" allowBlank="1" showInputMessage="1" showErrorMessage="1" sqref="A5:B22" xr:uid="{00000000-0002-0000-0600-00000C000000}">
      <formula1>$A$137:$A$152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2</vt:lpstr>
      <vt:lpstr>COMPONENTE 3</vt:lpstr>
      <vt:lpstr>COMPONENTE 4</vt:lpstr>
      <vt:lpstr>COMPONENTE 5</vt:lpstr>
      <vt:lpstr>COMPONENTE 6</vt:lpstr>
      <vt:lpstr>MAPA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yamile monsalve neira</cp:lastModifiedBy>
  <dcterms:created xsi:type="dcterms:W3CDTF">2024-01-22T20:30:24Z</dcterms:created>
  <dcterms:modified xsi:type="dcterms:W3CDTF">2025-01-30T18:17:49Z</dcterms:modified>
</cp:coreProperties>
</file>